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026" yWindow="30" windowWidth="12120" windowHeight="8505" tabRatio="688" activeTab="0"/>
  </bookViews>
  <sheets>
    <sheet name="Anexa nr 1 pag 1-10" sheetId="1" r:id="rId1"/>
  </sheets>
  <externalReferences>
    <externalReference r:id="rId4"/>
  </externalReference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G352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 </t>
        </r>
      </text>
    </comment>
    <comment ref="E352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 </t>
        </r>
      </text>
    </comment>
  </commentList>
</comments>
</file>

<file path=xl/sharedStrings.xml><?xml version="1.0" encoding="utf-8"?>
<sst xmlns="http://schemas.openxmlformats.org/spreadsheetml/2006/main" count="801" uniqueCount="466">
  <si>
    <t>Modernizare DJ 220, Sarulesti-Valea Salciei km78+200-93+700 dirig santier</t>
  </si>
  <si>
    <t>Reabilitare DJ 203L, km 17+200-29+400, Pîrscov Cozieni dirig santier</t>
  </si>
  <si>
    <t>Reabilitare DJ 203K, Maracineni-Podu Muncii, km 38+000-75+000 PT+DALI</t>
  </si>
  <si>
    <t>Reabilitare Pod Vadu Pasii dirig santier</t>
  </si>
  <si>
    <t>Refacere pod pe DJ 220, km60+500, peste pârâul Câlnău, com.Pardosi, jud Buzau BL (executie+dirig santier)</t>
  </si>
  <si>
    <t>Reabilitare DJ 203K,km 116+000-127+600, Gura Teghii-Nehoiaşu, jud.Buzau</t>
  </si>
  <si>
    <t>Modernizare DJ 203H km 16+000-25+500, Buda-Alexandru Odobescu (lim jud Vrancea) BL</t>
  </si>
  <si>
    <t>Reabilitare DC 69, Sibiciul de Sus-lim.com.Colti, oraş Patârlagele, jud,Buzau</t>
  </si>
  <si>
    <t>Reabilitare DC 44 Sarânga, jud.Buzau</t>
  </si>
  <si>
    <t>Modernizare DJ 103P, km 0+000-5+000, Chiojdu</t>
  </si>
  <si>
    <t>Refacere si consolidare DJ 102F, km 19+500-25+500, Cănesti-Chiliile</t>
  </si>
  <si>
    <t>Refacere si restabilire circulatie DJ 204C, km 81+200 Sărulesti</t>
  </si>
  <si>
    <t>Refacere DJ203G,km 37+800, Poiana Pinului</t>
  </si>
  <si>
    <t>Contributia  parintilor sau sustinatorilor legali pentru intretinerea copiilor in crese</t>
  </si>
  <si>
    <t>20</t>
  </si>
  <si>
    <t>30</t>
  </si>
  <si>
    <t>02</t>
  </si>
  <si>
    <t xml:space="preserve">CHELTUIELI - TOTAL  (rd.24+35+36+39+40)           </t>
  </si>
  <si>
    <t>cheltuieli de capital</t>
  </si>
  <si>
    <t>Încasări din rambursarea împrumuturilor acordate                                                                                                                         (cod 40.02.06+40.02.07+40.02.10+40.02.11+40.02.50)</t>
  </si>
  <si>
    <t>Venituri din prestari de servicii si alte activitati                                                                                                                                (cod 33.02.08+33.02.10+33.02.12+33.02.24+33.02.27+33.02.28+33.02.50)</t>
  </si>
  <si>
    <t>39.02</t>
  </si>
  <si>
    <t>39.02.04</t>
  </si>
  <si>
    <t>40.02</t>
  </si>
  <si>
    <t>42.02</t>
  </si>
  <si>
    <t>Subvenţii pentru acordarea ajutorului pentru încălzirea locuinţei cu lemne, cărbuni, combustibili petrolieri</t>
  </si>
  <si>
    <t>42.02.34</t>
  </si>
  <si>
    <t>Subvenţii din bugetul de stat pentru finanţarea unităţilor de asistenţă medico-sociale</t>
  </si>
  <si>
    <t>42.02.35</t>
  </si>
  <si>
    <t>Subvenţii pentru acordarea trusoului pentru nou-născuţi</t>
  </si>
  <si>
    <t>42.02.36</t>
  </si>
  <si>
    <t>42.02.05</t>
  </si>
  <si>
    <t>42.02.06</t>
  </si>
  <si>
    <t>42.02.09</t>
  </si>
  <si>
    <t>36.02.11</t>
  </si>
  <si>
    <t>34.02</t>
  </si>
  <si>
    <t>Taxe extrajudiciare de timbru</t>
  </si>
  <si>
    <t>Alte venituri din taxe administrative, eliberari permise</t>
  </si>
  <si>
    <t>34.02.02</t>
  </si>
  <si>
    <t>34.02.50</t>
  </si>
  <si>
    <t>35.02</t>
  </si>
  <si>
    <t>35.02.01</t>
  </si>
  <si>
    <t>36.02</t>
  </si>
  <si>
    <t>36.02.50</t>
  </si>
  <si>
    <t>40.02.06</t>
  </si>
  <si>
    <t>40.02.07</t>
  </si>
  <si>
    <t xml:space="preserve">Tranzacţii privind datoria publică şi împrumuturi </t>
  </si>
  <si>
    <t>Venituri din ajutoare de stat recuperate</t>
  </si>
  <si>
    <t xml:space="preserve">Finanţarea subprogramului privind canalizarea şi epurarea apelor uzate </t>
  </si>
  <si>
    <t>42.02.09.03</t>
  </si>
  <si>
    <t>Finanţarea programului de pietruire a drumurilor comunale şi alimentare cu apă a satelor (cod 42.02.09.01+42.02.09.02+42.02.09.03)</t>
  </si>
  <si>
    <t>Subventii primite de la adm centrala pt finantarea unor activitati-impadurire terenuri degradate</t>
  </si>
  <si>
    <t>43.02.20</t>
  </si>
  <si>
    <t xml:space="preserve">Cheltuieli curente   (rd.25 la rd.34)                        </t>
  </si>
  <si>
    <t>Sume defalcate din TVA  (cod  11.02.01+11.02.05+11.02.06)</t>
  </si>
  <si>
    <t xml:space="preserve">Impozit pe mijloacele de transport detinute de persoane fizice </t>
  </si>
  <si>
    <t xml:space="preserve">Impozit pe mijloacele de transport detinute de persoane juridice </t>
  </si>
  <si>
    <t>Impozite si  taxe pe proprietate   (cod 07.02.03+07.02.50)</t>
  </si>
  <si>
    <t xml:space="preserve"> Curente                                                                                                                                               (cod 42.02.21+42.02.28+42.02.29+42.02.32+42.02.33+42.02.34 la42.02.37+42.02.40+42.02.41)</t>
  </si>
  <si>
    <t>Subventii primite din Fondul de Interventie</t>
  </si>
  <si>
    <t>Împrumuturi temporare din trezoreria statului</t>
  </si>
  <si>
    <t>A.  VENITURI FISCALE    (cod 04.02+07.02+11.02+16.02+18.02)</t>
  </si>
  <si>
    <t>VENITURI PROPRII(00.02+37.02)</t>
  </si>
  <si>
    <t>Sume FEN postaderare in contul platilor efectuate si prefinantari (cod 45.02.01 + 45.02.02 )</t>
  </si>
  <si>
    <t xml:space="preserve">VENITURI CURENTE </t>
  </si>
  <si>
    <t>VENITURII PROPRII (cod 00.02)</t>
  </si>
  <si>
    <t>De capital                                                                                                                                                                        (cod 42.02.05+42.02.06 +42.02.07+42.02.09+42.02.16+42.02.17 la 42.02.20)</t>
  </si>
  <si>
    <t>Sume din excedentul anului precedent pentru acoperirea golurilor temporare de casă</t>
  </si>
  <si>
    <t>TOTAL VENITURI</t>
  </si>
  <si>
    <t>00.</t>
  </si>
  <si>
    <t xml:space="preserve">        Dobanzi</t>
  </si>
  <si>
    <t xml:space="preserve">        Fonduri de rezerva</t>
  </si>
  <si>
    <t>Bunuri si servicii</t>
  </si>
  <si>
    <t xml:space="preserve"> Fonduri de rezerva</t>
  </si>
  <si>
    <t xml:space="preserve"> Bunuri si servicii  (comisioane)         </t>
  </si>
  <si>
    <t xml:space="preserve"> Bunuri si servicii                </t>
  </si>
  <si>
    <t xml:space="preserve"> Cheltuieli de personal                </t>
  </si>
  <si>
    <t xml:space="preserve"> Bunuri si servicii</t>
  </si>
  <si>
    <t xml:space="preserve"> Plati efectuate in anii precedenti si recuperate in anul curent</t>
  </si>
  <si>
    <t xml:space="preserve"> Alte cheltuieli</t>
  </si>
  <si>
    <r>
      <t xml:space="preserve">Cheltuieli de capital </t>
    </r>
    <r>
      <rPr>
        <b/>
        <i/>
        <sz val="7"/>
        <rFont val="Arial"/>
        <family val="2"/>
      </rPr>
      <t xml:space="preserve">    </t>
    </r>
    <r>
      <rPr>
        <i/>
        <sz val="7"/>
        <rFont val="Arial"/>
        <family val="2"/>
      </rPr>
      <t xml:space="preserve">        </t>
    </r>
  </si>
  <si>
    <t>00</t>
  </si>
  <si>
    <t xml:space="preserve">Operatiuni financiare </t>
  </si>
  <si>
    <t xml:space="preserve">            Rambursari de credite externe si interne</t>
  </si>
  <si>
    <t>CHELTUIELILE SECTIUNII DE FUNCTIONARE</t>
  </si>
  <si>
    <t>CHELTUIELILE SECTIUNII DE DEZVOLTARE</t>
  </si>
  <si>
    <t>00.02 SD</t>
  </si>
  <si>
    <t>36.02.06</t>
  </si>
  <si>
    <t>Sume primite de administratiile locale în cadrul programelor FEGA implementate de APIA</t>
  </si>
  <si>
    <t>42.02.42</t>
  </si>
  <si>
    <t>Subventii din bugetul de stat pentru finantarea camerelor agricole</t>
  </si>
  <si>
    <t>42.02.44</t>
  </si>
  <si>
    <t>Sume primite de administratiile locale în cadrul programelor finantate din Fondul Social European</t>
  </si>
  <si>
    <t>42.02.45</t>
  </si>
  <si>
    <t>Fondul European de Dezvoltare Regionala (cod 45.02.01.01+45.02.01.02+45.02.01.03)</t>
  </si>
  <si>
    <t>Prefinanţare</t>
  </si>
  <si>
    <t>45.02.01.03</t>
  </si>
  <si>
    <t>45.02.02.03</t>
  </si>
  <si>
    <t>Taxe speciale</t>
  </si>
  <si>
    <t>Amenzi, penalitati si confiscari   (cod 35.02.01 la 35.02.03+35.02.50)</t>
  </si>
  <si>
    <t>00.20</t>
  </si>
  <si>
    <t>50</t>
  </si>
  <si>
    <t>51.01</t>
  </si>
  <si>
    <t>Subventii de la bugetul de stat catre bugetele locale necesare sustinerii derularii proiectelor finantate din FEN postaderare</t>
  </si>
  <si>
    <t>42.02.20</t>
  </si>
  <si>
    <t>45.02</t>
  </si>
  <si>
    <t>45.02.01</t>
  </si>
  <si>
    <t>45.02.02</t>
  </si>
  <si>
    <t>07.02.03</t>
  </si>
  <si>
    <t>00.01</t>
  </si>
  <si>
    <t>Alte amenzi, penalitati si confiscari</t>
  </si>
  <si>
    <t xml:space="preserve">Varsaminte din veniturile si/sau disponibilitatile institutiilor publice </t>
  </si>
  <si>
    <t>Planuri si  regulamente de urbanism</t>
  </si>
  <si>
    <t>Străzi care se vor amenaja în perimetrele destinate construcţiilor de cvartale de locuinţe noi</t>
  </si>
  <si>
    <t>Fondul de Mediu (cod 45.02.02.01+45.02.02.02+45.02.02.03)</t>
  </si>
  <si>
    <t xml:space="preserve">Venituri din dividende </t>
  </si>
  <si>
    <t xml:space="preserve">Subventii de la alte administratii  </t>
  </si>
  <si>
    <t>11,25%</t>
  </si>
  <si>
    <t>18,50%</t>
  </si>
  <si>
    <t>C.   VENITURI NEFISCALE   (cod 00.13+00.14)</t>
  </si>
  <si>
    <t>C1.  VENITURI DIN PROPRIETATE  (cod 30.02+31.02)</t>
  </si>
  <si>
    <t>Varsaminte din profitul net al regiilor autonome, societăţilor şi companiilor naţionale</t>
  </si>
  <si>
    <t>Venituri din dobanzi   (cod 31.02.03)</t>
  </si>
  <si>
    <t>C2.  VANZARI DE BUNURI SI SERVICII   (cod 33.02+34.02+35.02+36.02+37.02)</t>
  </si>
  <si>
    <t>Venituri din taxe administrative, eliberari permise   (cod 34.02.02+34.02.50)</t>
  </si>
  <si>
    <t>35.02.50</t>
  </si>
  <si>
    <t>Transferuri voluntare,  altele decat subventiile  (cod 37.02.01+37.02.50)</t>
  </si>
  <si>
    <t>II. VENITURI DIN CAPITAL   (cod 39.02)</t>
  </si>
  <si>
    <t>III. OPERAŢIUNI FINANCIARE   (cod 40.02)</t>
  </si>
  <si>
    <t>00.16</t>
  </si>
  <si>
    <t>IV.  SUBVENTII    (cod 00.18)</t>
  </si>
  <si>
    <t>Subvenţii pentru compensarea creşterilor neprevizionate ale preţurilor la combustibili</t>
  </si>
  <si>
    <t>42.02.32</t>
  </si>
  <si>
    <t>Sprijin financiar pentru constituirea familiei</t>
  </si>
  <si>
    <t>42.02.33</t>
  </si>
  <si>
    <t>04.02</t>
  </si>
  <si>
    <t>11.02</t>
  </si>
  <si>
    <t>11.02.01</t>
  </si>
  <si>
    <t>16.02</t>
  </si>
  <si>
    <t>16.02.02</t>
  </si>
  <si>
    <t>16.02.03</t>
  </si>
  <si>
    <t>16.02.50</t>
  </si>
  <si>
    <t>Alte impozite si taxe</t>
  </si>
  <si>
    <t>18.02</t>
  </si>
  <si>
    <t>18.02.50</t>
  </si>
  <si>
    <t>39.02.01</t>
  </si>
  <si>
    <t>39.02.07</t>
  </si>
  <si>
    <t>Alte venituri din proprietate</t>
  </si>
  <si>
    <t>30.02.05</t>
  </si>
  <si>
    <t>30.02.08</t>
  </si>
  <si>
    <t>30.02.50</t>
  </si>
  <si>
    <t>Alte venituri din prestari de servicii si alte activitati</t>
  </si>
  <si>
    <t>33.02.08</t>
  </si>
  <si>
    <t>33.02.10</t>
  </si>
  <si>
    <t>33.02.12</t>
  </si>
  <si>
    <t>33.02.24</t>
  </si>
  <si>
    <t>33.02.50</t>
  </si>
  <si>
    <t>Venituri din recuperarea cheltuielilor de judecata, imputatii si despagubiri</t>
  </si>
  <si>
    <t>Venituri din amenzi si alte sanctiuni aplicate potrivit dispozitiilor legale</t>
  </si>
  <si>
    <t>Depozite speciale pentru constructii de locuinte</t>
  </si>
  <si>
    <t>00.12</t>
  </si>
  <si>
    <t>00.13</t>
  </si>
  <si>
    <t>00.14</t>
  </si>
  <si>
    <t xml:space="preserve">Sume defalcate din taxa pe valoarea adăugată pentru finanţarea cheltuielilor descentralizate la nivelul judeţelor  </t>
  </si>
  <si>
    <t>Taxe pe utilizarea bunurilor, autorizarea utilizarii bunurilor sau pe desfasurarea de activitati   (cod 16.02.02+16.02.03+16.02.50)</t>
  </si>
  <si>
    <t>Impozit pe mijloacele de transport  (cod 16.02.02.01+16.02.02.02)</t>
  </si>
  <si>
    <t>Alte impozite si taxe fiscale   (cod 18.02.50)</t>
  </si>
  <si>
    <t>SUBVENTII DE LA ALTE NIVELE ALE ADMINISTRATIEI PUBLICE   (cod 42.02+43.02)</t>
  </si>
  <si>
    <t>43.02</t>
  </si>
  <si>
    <t>30.02</t>
  </si>
  <si>
    <t>30.02.01</t>
  </si>
  <si>
    <t>Venituri din privatizare</t>
  </si>
  <si>
    <t>33.02</t>
  </si>
  <si>
    <t>57</t>
  </si>
  <si>
    <t>59</t>
  </si>
  <si>
    <t>Vărsăminte din secţiunea de funcţionare pentru finanţarea secţiunii de dezvoltare a bugetului local (cu semnul minus)</t>
  </si>
  <si>
    <t>37.02.03</t>
  </si>
  <si>
    <t>37.02.04</t>
  </si>
  <si>
    <t>Venituri din valorificarea unor bunuri ( cod 39.02.01+39.02.03+39.02.04+39.02.07+39.02.10)</t>
  </si>
  <si>
    <t>Venituri din vanzarea unor bunuri apartinand domeniului privat al statului sau al unitatilor administrativ-teritoriale</t>
  </si>
  <si>
    <t>39.02.10</t>
  </si>
  <si>
    <t>Subventii de la bugetul de  stat catre bugetele locale pentru achitarea obligaţiilor restante ale centralelor de termoficare</t>
  </si>
  <si>
    <t>42.02.46</t>
  </si>
  <si>
    <t>VENITURILE SECŢIUNII DE FUNCŢIONARE (cod 00.02+00.16+00.17) - TOTAL</t>
  </si>
  <si>
    <t>VENITURILE SECŢIUNII DE DEZVOLTARE (00.02+00.15+00.17+45.02) - TOTAL</t>
  </si>
  <si>
    <t>Transferuri voluntare,  altele decat subventiile  (cod 37.02.04)</t>
  </si>
  <si>
    <t>01</t>
  </si>
  <si>
    <t>10</t>
  </si>
  <si>
    <t>37.02</t>
  </si>
  <si>
    <t>37.02.01</t>
  </si>
  <si>
    <t>37.02.50</t>
  </si>
  <si>
    <t>42.02.21</t>
  </si>
  <si>
    <t>42.02.28</t>
  </si>
  <si>
    <t>42.02.29</t>
  </si>
  <si>
    <t>35.02.02</t>
  </si>
  <si>
    <t>35.02.03</t>
  </si>
  <si>
    <t>Alte venituri</t>
  </si>
  <si>
    <t>48.02</t>
  </si>
  <si>
    <t>00.02</t>
  </si>
  <si>
    <t>00.03</t>
  </si>
  <si>
    <t>Finantarea drepturilor acordate persoanelor cu handicap</t>
  </si>
  <si>
    <t>Finantarea  lucrărilor de cadastru imobiliar</t>
  </si>
  <si>
    <t xml:space="preserve">Alte servicii publice generale </t>
  </si>
  <si>
    <t>Subvenţii de la bugetul de stat către bugetele locale pentru finantarea investitiilor în sănătate(cod 42.02.16.01+42.02.16.02+42.02.16.03)</t>
  </si>
  <si>
    <t>Subvenţii de la bugetul de stat către bugetele locale pentru finanţarea aparaturii medicale şi echipamentelor de comunicaţii în urgenţă în sănătate</t>
  </si>
  <si>
    <t>42.02.16.01</t>
  </si>
  <si>
    <t>Subvenţii de la bugetul de stat către bugetele locale pentru finanţarea reparaţiilor capitale în sănătate</t>
  </si>
  <si>
    <t>42.02.16.02</t>
  </si>
  <si>
    <t>Subvenţii de la bugetul de stat către bugetele locale pentru finanţarea altor investiţii în sănătate</t>
  </si>
  <si>
    <t>42.02.16.03</t>
  </si>
  <si>
    <t>Subvenţii din veniturile proprii ale Ministerului Sănătăţii către bugetele locale pentru finanţarea investiţiilor în sănătate (cod 42.02.18.01+42.02.18.02+48.02.18.03)</t>
  </si>
  <si>
    <t>42.02.18</t>
  </si>
  <si>
    <t>Subvenţii din veniturile proprii ale Ministerului Sănătăţii către bugetele locale pentru finanţarea aparaturii medicale şi echipamentelor de comunicaţii în urgenţă în sănătate</t>
  </si>
  <si>
    <t>42.02.18.01</t>
  </si>
  <si>
    <t>Subventii de la bugetul de stat    (cod 00.20)</t>
  </si>
  <si>
    <t>Vărsăminte din secţiunea de funcţionare</t>
  </si>
  <si>
    <t>SUBVENTII DE LA ALTE NIVELE ALE ADMINISTRATIEI PUBLICE   (cod 42.02)</t>
  </si>
  <si>
    <t>Subventii de la bugetul de stat    (cod 00.19)</t>
  </si>
  <si>
    <t>Finanţarea subprogramului privind pietruirea, reabilitarea, modernizarea şi/sau asfaltarea drumurilor de interes local clasate</t>
  </si>
  <si>
    <t>42.02.09.01</t>
  </si>
  <si>
    <t>Finanţarea subprogramului privind alimentarea cu apă a satelor</t>
  </si>
  <si>
    <t>42.02.09.02</t>
  </si>
  <si>
    <t>42.02.16</t>
  </si>
  <si>
    <t>Subventii pentru finalizarea lucrarilor de constructie a asezamintelor culturale</t>
  </si>
  <si>
    <t>42.02.17</t>
  </si>
  <si>
    <t>Subvenţii către bugetele locale pentru finanţarea programului multianual de asistenţa tehnică pentru pregătirea proiectelor de investiţii publice finanţate prin Programul operaţional regional 2007-2013</t>
  </si>
  <si>
    <t>42.02.19</t>
  </si>
  <si>
    <t>51.02</t>
  </si>
  <si>
    <t>Alte venituri din dobanzi</t>
  </si>
  <si>
    <t>31.02</t>
  </si>
  <si>
    <t>31.02.03</t>
  </si>
  <si>
    <t>Contribuţia lunară a părinţilor pentru întreţinerea copiilor în unităţile de protecţie socială</t>
  </si>
  <si>
    <t>40.02.50</t>
  </si>
  <si>
    <t>I.  VENITURI CURENTE    (cod 00.03+00.12)</t>
  </si>
  <si>
    <t>Alte transferuri voluntare</t>
  </si>
  <si>
    <t>TOTAL CHELTUIELI</t>
  </si>
  <si>
    <t xml:space="preserve">EXCEDENT(+)/DEFICIT(-) (rd.01VF-rd.01CF)   </t>
  </si>
  <si>
    <t xml:space="preserve">EXCEDENT(+)/DEFICIT(-) (rd.02VD-rd.01CD)   </t>
  </si>
  <si>
    <t>Cheltuieli de capital</t>
  </si>
  <si>
    <t xml:space="preserve">Cheltuieli de personal                </t>
  </si>
  <si>
    <t xml:space="preserve">Bunuri si servicii                </t>
  </si>
  <si>
    <t>Dobanzi</t>
  </si>
  <si>
    <t xml:space="preserve">Subventii                                  </t>
  </si>
  <si>
    <t>Fonduri de rezerva</t>
  </si>
  <si>
    <t xml:space="preserve">Transferuri intre unitati ale administratiei publice                             </t>
  </si>
  <si>
    <t>Alte transferuri</t>
  </si>
  <si>
    <t>Asistenta sociala</t>
  </si>
  <si>
    <t>Alte cheltuieli</t>
  </si>
  <si>
    <t xml:space="preserve">Cheltuieli de capital                     </t>
  </si>
  <si>
    <t xml:space="preserve">Imprumuturi acordate                  </t>
  </si>
  <si>
    <t>Plăţi efectuate în anii precedenţi şi recuperate în anul curent</t>
  </si>
  <si>
    <t>Rezerve</t>
  </si>
  <si>
    <t>PE CAPITOLE:</t>
  </si>
  <si>
    <t xml:space="preserve">Autoritati publice si actiuni externe </t>
  </si>
  <si>
    <t>Sectiunea de functionare</t>
  </si>
  <si>
    <t>Sectiunea de dezvoltare</t>
  </si>
  <si>
    <t xml:space="preserve">Transferuri cu caracter general intre diferite nivele ale administratiei       </t>
  </si>
  <si>
    <t xml:space="preserve">Aparare    </t>
  </si>
  <si>
    <t xml:space="preserve">Ordine publica si siguranta nationala </t>
  </si>
  <si>
    <t xml:space="preserve">Invatamant  </t>
  </si>
  <si>
    <t xml:space="preserve">Sanatate </t>
  </si>
  <si>
    <t xml:space="preserve">Cultura, recreere si religie </t>
  </si>
  <si>
    <t xml:space="preserve">Asigurari si asistenta sociala      </t>
  </si>
  <si>
    <t>71</t>
  </si>
  <si>
    <t xml:space="preserve">Locuinte, servicii si dezvoltare publica </t>
  </si>
  <si>
    <t>Protectia mediului</t>
  </si>
  <si>
    <t xml:space="preserve">Agricultura, silvicultura, piscicultura si vanatoare  </t>
  </si>
  <si>
    <t>85</t>
  </si>
  <si>
    <t xml:space="preserve">Transporturi </t>
  </si>
  <si>
    <t xml:space="preserve">Alte actiuni economice </t>
  </si>
  <si>
    <t>51 02</t>
  </si>
  <si>
    <t>54 02</t>
  </si>
  <si>
    <t>din care:</t>
  </si>
  <si>
    <t>1) Directia pentru evidenta persoanei Buzau</t>
  </si>
  <si>
    <t>2) Fond de rezerva bugetara la dispozitia autoritatii</t>
  </si>
  <si>
    <t>3)Alte cheltuieli (Alegeri)</t>
  </si>
  <si>
    <t>55 02</t>
  </si>
  <si>
    <t>56 02</t>
  </si>
  <si>
    <t>60 02</t>
  </si>
  <si>
    <t xml:space="preserve">20 </t>
  </si>
  <si>
    <t>61 02</t>
  </si>
  <si>
    <t>65 02</t>
  </si>
  <si>
    <t>1) Corn, lapte si mere</t>
  </si>
  <si>
    <t>3) Scoala speciala de arte si meserii Buzau</t>
  </si>
  <si>
    <t>4) Liceul pentru deficienti de vedere Buzau</t>
  </si>
  <si>
    <t>66 02</t>
  </si>
  <si>
    <t>1) Finantarea cabinetelor medicale scolare (DSP)</t>
  </si>
  <si>
    <t>2) Spitalul judetean de Urgenta Buzau</t>
  </si>
  <si>
    <t>67 02</t>
  </si>
  <si>
    <t>SALARIZARE PERSONAL NECLERICAL</t>
  </si>
  <si>
    <t>1) Biblioteca judeteana V.Voiculescu Buzau</t>
  </si>
  <si>
    <t>2) Centrul scolar de educatie incluziva Buzau</t>
  </si>
  <si>
    <t>6)Scoala profesionala de arte si meserii Rm Sarat</t>
  </si>
  <si>
    <t xml:space="preserve">Venituri propii </t>
  </si>
  <si>
    <t>X</t>
  </si>
  <si>
    <t>68 02</t>
  </si>
  <si>
    <t xml:space="preserve">1) DGASPC Buzau </t>
  </si>
  <si>
    <t xml:space="preserve">70 02 </t>
  </si>
  <si>
    <t>74 02</t>
  </si>
  <si>
    <t>83 02</t>
  </si>
  <si>
    <t>Buget local</t>
  </si>
  <si>
    <t>Buget de stat</t>
  </si>
  <si>
    <t>84 02</t>
  </si>
  <si>
    <t>87 02</t>
  </si>
  <si>
    <t>51 01</t>
  </si>
  <si>
    <t>Penalitati pentru nedepunerea sau depunerea cu intirziere a declaratiei de impozite si taxe</t>
  </si>
  <si>
    <t>00.15</t>
  </si>
  <si>
    <t>00.17</t>
  </si>
  <si>
    <t>00.18</t>
  </si>
  <si>
    <t>00.19</t>
  </si>
  <si>
    <t>Venituri din valorificarea unor bunuri ale institutiilor publice</t>
  </si>
  <si>
    <t>Donatii si sponsorizari</t>
  </si>
  <si>
    <t>16.02.02.01</t>
  </si>
  <si>
    <t>16.02.02.02</t>
  </si>
  <si>
    <t>Încasări din rambursarea microcreditelor de la persoane fizice şi juridice</t>
  </si>
  <si>
    <t>Încasări din rambursarea altor împrumuturi acordate</t>
  </si>
  <si>
    <t>40.02.10</t>
  </si>
  <si>
    <t>40.02.11</t>
  </si>
  <si>
    <t>Incasari din valorificarea bunurilor confiscate, abandonate si alte sume constatate odata cu  confiscarea potrivit legii</t>
  </si>
  <si>
    <t>Contributia  persoanelor beneficiare ale  cantinelor de ajutor social</t>
  </si>
  <si>
    <t>Taxe din activitati cadastrale si agricultura</t>
  </si>
  <si>
    <t xml:space="preserve">Alte impozite si taxe  pe proprietate </t>
  </si>
  <si>
    <t>Sume defalcate din taxa pe valoarea adăugată pentru echilibrarea bugetelor locale</t>
  </si>
  <si>
    <t>36.02.05</t>
  </si>
  <si>
    <t>Taxe si tarife pentru eliberarea de licente si autorizatii de functionare</t>
  </si>
  <si>
    <t>Alte taxe pe utilizarea bunurilor, autorizarea utilizarii bunurilor sau pe desfasurare de activitati</t>
  </si>
  <si>
    <t>Venituri din concesiuni si inchirieri</t>
  </si>
  <si>
    <t>Venituri din prestari de servicii</t>
  </si>
  <si>
    <t>5)Centru de resurse si asistenta educationala Buzau</t>
  </si>
  <si>
    <t xml:space="preserve">       20</t>
  </si>
  <si>
    <t>Capital</t>
  </si>
  <si>
    <t>Subvenţii din veniturile proprii ale Ministerului Sănătăţii către bugetele locale pentru finanţarea reparaţiilor capitale în sănătate</t>
  </si>
  <si>
    <t>42.02.18.02</t>
  </si>
  <si>
    <t>Subvenţii din veniturile proprii ale Ministerului Sănătăţii către bugetele locale pentru finanţarea altor investiţii în sănătate</t>
  </si>
  <si>
    <t>42.02.18.03</t>
  </si>
  <si>
    <t>Diverse venituri (cod 36.02.01+36.02.05+36.02.06+36.02.09+36.02.50)</t>
  </si>
  <si>
    <t>07.02.50</t>
  </si>
  <si>
    <t>Încasări din rambursarea împrumuturilor pentru înfiinţarea unor instituţii şi servicii publice de interes local sau a unor activităţi finanţate integral din venituri proprii</t>
  </si>
  <si>
    <t>04.02.04</t>
  </si>
  <si>
    <t>11.02.06</t>
  </si>
  <si>
    <t>33.02.27</t>
  </si>
  <si>
    <t>33.02.28</t>
  </si>
  <si>
    <t>Venituri din proprietate  (cod 30.02.01+30.02.05+30.02.08+30.02.50)</t>
  </si>
  <si>
    <t>Venituri din aplicarea prescriptiei extinctive</t>
  </si>
  <si>
    <t>36.02.01</t>
  </si>
  <si>
    <t>Finanţarea studiilor de fezabilitate aferente proiectelor SAPARD</t>
  </si>
  <si>
    <t>42.02.07</t>
  </si>
  <si>
    <t>Subventii de la bugetul de stat către bugetele locale pentru finanţarea programelor de electrificare</t>
  </si>
  <si>
    <t>42.02.37</t>
  </si>
  <si>
    <t>Subventii de la bugetul de  stat catre bugetele locale pentru realizarea obiectivelor de investitii in turism</t>
  </si>
  <si>
    <t>42.02.40</t>
  </si>
  <si>
    <t>Subventii din bugetul de stat pentru finantarea sanatatii</t>
  </si>
  <si>
    <t>42.02.41</t>
  </si>
  <si>
    <t xml:space="preserve">Taxe judiciare de timbru si alte taxe de timbru  </t>
  </si>
  <si>
    <t>Sume primite în contul plăţilor efectuate în anul curent</t>
  </si>
  <si>
    <t>45.02.01.01</t>
  </si>
  <si>
    <t>Sume primite în contul plăţilor efectuate în anii anteriori</t>
  </si>
  <si>
    <t>45.02.01.02</t>
  </si>
  <si>
    <t>45.02.02.01</t>
  </si>
  <si>
    <t>45.02.02.02</t>
  </si>
  <si>
    <t>Plati efectuate in anii precedenti si recuperate in anul curent</t>
  </si>
  <si>
    <t>55.01</t>
  </si>
  <si>
    <t xml:space="preserve">EXCEDENT(+)/DEFICIT(-)(rd.00V-rd.00C)   </t>
  </si>
  <si>
    <t>Alte trasferuri de capital (Controlul nutrientilor)</t>
  </si>
  <si>
    <t>Cheltuieli de capital din EXCEDENT</t>
  </si>
  <si>
    <t>Cote si sume defalcate din impozitul pe venit   (cod 04.02.01+04.02.04)</t>
  </si>
  <si>
    <t>Sume alocate din cotele defalcate din impozitul pe venit pentru echilibrarea bugetelor locale</t>
  </si>
  <si>
    <t>Cote defalcate din impozitul pe venit</t>
  </si>
  <si>
    <t>04.02.01</t>
  </si>
  <si>
    <t>07.02</t>
  </si>
  <si>
    <t>DENUMIRE INDICATORI</t>
  </si>
  <si>
    <t>ANEXA nr.1 la HCJ nr.____________</t>
  </si>
  <si>
    <t>CONTRASEMNEAZĂ</t>
  </si>
  <si>
    <t>DIRECTOR EXECUTIV</t>
  </si>
  <si>
    <t>EC.LIVIU CIOLAN</t>
  </si>
  <si>
    <t>2) Muzeul judetean Buzau</t>
  </si>
  <si>
    <t>3) Teatrul judetean Buzau</t>
  </si>
  <si>
    <t>4) Centrul Judetean de Cultura si Arta Buzau</t>
  </si>
  <si>
    <t>Restituie imprumut Maternitatea Buzau</t>
  </si>
  <si>
    <t>81.02.05</t>
  </si>
  <si>
    <t xml:space="preserve">     71</t>
  </si>
  <si>
    <t xml:space="preserve">Participare la capitalul social al societatilor comerciale </t>
  </si>
  <si>
    <t>72.01.01</t>
  </si>
  <si>
    <t xml:space="preserve">Cheltuieli de personal       </t>
  </si>
  <si>
    <t xml:space="preserve">Cheltuieli de personal     </t>
  </si>
  <si>
    <t>SUSTINERE CULTE</t>
  </si>
  <si>
    <t xml:space="preserve">Cheltuieli de capital, din care:                                      TOTAL                    </t>
  </si>
  <si>
    <t>Strategia judeteana privind accelerarea dezvoltarii serviciilor comunitare de utilitati publice pentru perioada 2014-2020</t>
  </si>
  <si>
    <t>Planul judetean de gestionare a Deseurilor pe perioada 2014-2020</t>
  </si>
  <si>
    <t xml:space="preserve">Bunuri si servicii </t>
  </si>
  <si>
    <r>
      <t xml:space="preserve">Cheltuieli de capital </t>
    </r>
    <r>
      <rPr>
        <b/>
        <i/>
        <sz val="7"/>
        <rFont val="Arial"/>
        <family val="2"/>
      </rPr>
      <t xml:space="preserve"> impadurire terenuri agricole degradate Gheraseni</t>
    </r>
    <r>
      <rPr>
        <i/>
        <sz val="7"/>
        <rFont val="Arial"/>
        <family val="2"/>
      </rPr>
      <t xml:space="preserve">      </t>
    </r>
  </si>
  <si>
    <t xml:space="preserve">Sectiunea dezvoltare </t>
  </si>
  <si>
    <t>Finantarea Programelor de Dezvoltare Locala</t>
  </si>
  <si>
    <t>42.02.65</t>
  </si>
  <si>
    <t>11.02.05</t>
  </si>
  <si>
    <t>Sume defalcate din taxa pe valoarea adaugata pentru finantarea cheltuielilor privind drumurile</t>
  </si>
  <si>
    <t>Reabilitare acoperis Galeriile de arta, B-dul N.Balcescu nr37</t>
  </si>
  <si>
    <t>Reabilitare cladire Consiliul judetean</t>
  </si>
  <si>
    <t>Reabilitare cladire B-dul N.Balcescu nr.44</t>
  </si>
  <si>
    <t>Cheltuieli de personal</t>
  </si>
  <si>
    <t xml:space="preserve">     10</t>
  </si>
  <si>
    <t xml:space="preserve">Cheltuieli de capital  (centrala instiintare avertizare alarmare)                </t>
  </si>
  <si>
    <t>Cheltuieli de capital (expertize+DALI+PT+audit energetic pt proiecte 2014-2020-Axa 3 Eficientizare energetica/ Axa 10.1 Imbunatatirea infrastructurii educationale)</t>
  </si>
  <si>
    <t>Asistenta sociala (9672 produse lactate si de panif+1000 mere)</t>
  </si>
  <si>
    <t xml:space="preserve">Cheltuieli de capital Maternitatea Buzau (alim enegie el etapa II ) </t>
  </si>
  <si>
    <t xml:space="preserve">Dotari medicale si nemedicale  Maternitate </t>
  </si>
  <si>
    <t>Cheltuieli de capital (expertize+DALI+PT pt proiecte 2014-2020-Axa 3 Eficientizare energetica/ Axa 8 Dezv infrastructurii sanitare)</t>
  </si>
  <si>
    <t>ASOCIATII SI FUNDATII, SERVICII RECREATIVE SI SPORTIVE (700-cluburi,300-festivalul de film si teatru,300-programe nerambursabile)</t>
  </si>
  <si>
    <t>Sectiunea de dezvoltare, din care:</t>
  </si>
  <si>
    <r>
      <t xml:space="preserve">Cheltuieli de capital </t>
    </r>
    <r>
      <rPr>
        <b/>
        <i/>
        <sz val="7"/>
        <rFont val="Arial"/>
        <family val="2"/>
      </rPr>
      <t xml:space="preserve"> proiect 2014-2020 Axa 8 -Dezv infrastructurii sociale -aplicant DGASPC   </t>
    </r>
    <r>
      <rPr>
        <i/>
        <sz val="7"/>
        <rFont val="Arial"/>
        <family val="2"/>
      </rPr>
      <t xml:space="preserve">        </t>
    </r>
  </si>
  <si>
    <t>Cheltuieli de capital (expertize tehnice+DALI+PT+Audit energetic pt proiecte 2014-2020 Axa 3 Eficientizare energetica -aplicant CJ)</t>
  </si>
  <si>
    <t>Cheltuieli de capital (SF+PTpt Programul Operational Infrastructura Mare POIM pt proiecte 2014-2020-Consolidarea siturilor Penteleu+Siriu</t>
  </si>
  <si>
    <t>Bunuri si servicii(100+132 audit mediu -sisteme de informare in domeniul mediului)</t>
  </si>
  <si>
    <t xml:space="preserve">Bunuri si servicii   </t>
  </si>
  <si>
    <t>Cheltuieli de capital (Achitat transa II-imobil Bistritei)</t>
  </si>
  <si>
    <t>Reabilitare pod peste pârâul Slănic pe DJ 203K, km 80+000, Vintilă Vodă</t>
  </si>
  <si>
    <t>2)Alte cheltuieli in domeniul asigurarilor si asistentei sociale</t>
  </si>
  <si>
    <t>ASOCIATII SI FUNDATII (200 programe neramb)</t>
  </si>
  <si>
    <t xml:space="preserve">      59</t>
  </si>
  <si>
    <t>Asistenta sociala (acordarea de ajutoare de urgenta pentru situatii sociale si medicale deosebite, pentru stimulente elevilor şi/sau cadrelor didactice cu rezultate deosebite)</t>
  </si>
  <si>
    <t>PROGRAM INITIAL 2016</t>
  </si>
  <si>
    <t>Modificari (+/-)</t>
  </si>
  <si>
    <t>PROGRAM ACTUALIZAT 2016</t>
  </si>
  <si>
    <t>CONSILIUL JUDETEAN BUZAU</t>
  </si>
  <si>
    <t xml:space="preserve">      51</t>
  </si>
  <si>
    <t xml:space="preserve"> Transfer de capital pentru finalizare investitie Galeriile de Arta -Centrul judetean de cultura si arta Buzau</t>
  </si>
  <si>
    <t xml:space="preserve">Transfer de capital la Muzeul judetean  Buzau </t>
  </si>
  <si>
    <t>Transferuri curente</t>
  </si>
  <si>
    <t>51</t>
  </si>
  <si>
    <t xml:space="preserve">Transferuri de capital  din EXCEDENT Centrul de cultura si arta                         </t>
  </si>
  <si>
    <t>Transferuri de capital-nutrienti</t>
  </si>
  <si>
    <t xml:space="preserve">        Transferuri de capital - Muzeul jud Buzau</t>
  </si>
  <si>
    <t>Transferuri de capital din excedent</t>
  </si>
  <si>
    <t xml:space="preserve">Transferuri de capital  din EXCEDENT                          </t>
  </si>
  <si>
    <t>Executie lucrari de reabilitare structurala si functionala la Spitalul Judetean de Urgenta Buzau, Modernizare si extindere bloc operator,extindere UPU</t>
  </si>
  <si>
    <t>Consiliul jud  - Executie lucrari izolare fonica a echipamentelor exterioare de climatizare pentru protectia vecinatatii la cladirea Muzeului judetean Buzau</t>
  </si>
  <si>
    <t>Transfer capital Centrul judetean de cultura si arta</t>
  </si>
  <si>
    <t>Transfer capital Muzeul jud Buzau</t>
  </si>
  <si>
    <t xml:space="preserve">  51 02</t>
  </si>
  <si>
    <r>
      <t>Cheltuieli de capital</t>
    </r>
    <r>
      <rPr>
        <i/>
        <sz val="7"/>
        <rFont val="Arial"/>
        <family val="2"/>
      </rPr>
      <t>(expertize tehnice +DALI+PT pt Imbunatatirea infrastructurii rutiere de importanta regionala -proiecte 2014-2020-Axa 6 -Stimularea mobilitatii la nivel regional prin modernizarea infrastructurii rutiere de transport pe tronsoanele: Robeasca-Vadu Pasii=1.000.000; Vintila Voda-Plaiul Nucului=500.000;Pietroasele-Breaza-Naieni=200.000)</t>
    </r>
  </si>
  <si>
    <t xml:space="preserve">    71</t>
  </si>
  <si>
    <t>Reparatie capitala pod peste râul Buzau pe DJ 203K, km 127+500 Nehoiasu</t>
  </si>
  <si>
    <r>
      <t xml:space="preserve">Cheltuieli de capital </t>
    </r>
    <r>
      <rPr>
        <b/>
        <i/>
        <sz val="7"/>
        <rFont val="Arial"/>
        <family val="2"/>
      </rPr>
      <t xml:space="preserve">  </t>
    </r>
    <r>
      <rPr>
        <i/>
        <sz val="7"/>
        <rFont val="Arial"/>
        <family val="2"/>
      </rPr>
      <t>(documentatii tehnico-economica+DALI+PT pt proiecte 2014-2020-Axa 5 Restaurarea, conservarea si modernizarea Centrului turistic si cultural de interes regional 500/Consolidare, restaurare si dotare Biblioteca judeteana Buzau 360-Axa 5)</t>
    </r>
  </si>
  <si>
    <t>0</t>
  </si>
  <si>
    <t>Cresterea eficientei energetice a imobilelor</t>
  </si>
  <si>
    <t>Promovare turism</t>
  </si>
  <si>
    <t>Licente, harti risc etc</t>
  </si>
  <si>
    <t>Dotari independente</t>
  </si>
  <si>
    <t>Transferuri de la bugetul judetului catre bugetele locale pentru plata drepturilor de care beneficiaza copii cu cerinte educationale speciale integrati in invatamantul de masa</t>
  </si>
  <si>
    <t>51.01.64</t>
  </si>
  <si>
    <t>7)Alte cheltuieli in domeniul invatamantului</t>
  </si>
  <si>
    <t>Sectiunea functionare</t>
  </si>
  <si>
    <t>Tansferuri de la bugetul judetului catre bugetele locale pentru plata drepturilor de care beneficiaza copii cu cerinte educationale speciale integrati in invatamantul de masa</t>
  </si>
  <si>
    <t>65.02.50</t>
  </si>
  <si>
    <t>470</t>
  </si>
  <si>
    <t>526</t>
  </si>
  <si>
    <t>99</t>
  </si>
  <si>
    <t>100</t>
  </si>
  <si>
    <t>90</t>
  </si>
  <si>
    <t>-10</t>
  </si>
  <si>
    <t>-100</t>
  </si>
  <si>
    <t xml:space="preserve">        Transferuri de capital -Spital </t>
  </si>
  <si>
    <t>Reabilitare si modernizare DJ 203L, Cozieni-Bozioru-Braesti, km 29+400-50+000, judetul Buzau</t>
  </si>
  <si>
    <t>Program PNDL  (Modernizare DJ 220 Sarulesti-Valea Salciei km 78+200-93+400=10.000/Reabilitare DJ203L km 17+200-29+400 Pirscov Cozieni=10.000/Reabilitare DJ 203K, Maracineni-Podu Muncii, km 38+000-75+000=15.000/Reabilitare Pod Vadu Pasii=10.000/ 1-5.Reabilitare si modernizare DJ 203L,Cozieni-Bozioru-Braesti km 29+400-50+000/ 6.Modernizare DJ203G, km0+00-12+000,Costesti (DN2)-Stilpu(DN1B)-Merei(DJ205)=1.000/ 7.Modernizare DJ 205A, Lipia-Ciobanoia(DJ205),km 1+600-6+700=1.000/ 8.Modernizare DJ204C, lim.Jud.Vrancea-Bisoca-Sarulesti-Vintila Voda, km 60+000-84+500 =1.000/ 9.Modernizare DJ203A, Podu Muncii-Campulungeanca-Margaritesti, km 0+000-10+000=1.000/ 10.Reabilitare si modernizare DJ220, Ghergheasa-Balaceanu-Cochirleanca-Boboc-Posta Cîlnau(E85), km 6+000-38+000=1.000/ 11.Reabilitare DJ 203K,km 116+000-127+600, Gura Teghii-Nehoiaşu, jud.Buzau=1.000/ 12.Modernizare DJ203K, km105+000-116+000, Plaiul Nucului-Gura Teghii =1.000/ 13.Modernizare DJ203K, km105+000-116+000, Plaiul Nucului-Gura Teghii =1.000/ 14.Reabilitare pod pe DJ 203K, km 80+000, loc. Vintila Voda, jud. Buzau=1.000/15.Reabilitare pod pe DJ 203K, km 127+500, jud.Buzau=1.000)</t>
  </si>
  <si>
    <t>960</t>
  </si>
  <si>
    <t>Transfer de capital la Spitalul Judetean de Urgenta Buzau pt Reabilitare Centru de sanatate multifunctional Pirscov 964/Dotare Parscov 490/ finantarea cheltuielilor de capital 160/1440 MS Instalatie radiologie digitala/470 centrala termica proprie</t>
  </si>
</sst>
</file>

<file path=xl/styles.xml><?xml version="1.0" encoding="utf-8"?>
<styleSheet xmlns="http://schemas.openxmlformats.org/spreadsheetml/2006/main">
  <numFmts count="6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#,##0.0\ "/>
    <numFmt numFmtId="183" formatCode="00000"/>
    <numFmt numFmtId="184" formatCode="#,##0\ \ \ \ \ \ \ "/>
    <numFmt numFmtId="185" formatCode="&quot;$&quot;#,##0;\-&quot;$&quot;#,##0"/>
    <numFmt numFmtId="186" formatCode="&quot;$&quot;#,##0;[Red]\-&quot;$&quot;#,##0"/>
    <numFmt numFmtId="187" formatCode="&quot;$&quot;#,##0.00;\-&quot;$&quot;#,##0.00"/>
    <numFmt numFmtId="188" formatCode="&quot;$&quot;#,##0.00;[Red]\-&quot;$&quot;#,##0.00"/>
    <numFmt numFmtId="189" formatCode="_-&quot;$&quot;* #,##0_-;\-&quot;$&quot;* #,##0_-;_-&quot;$&quot;* &quot;-&quot;_-;_-@_-"/>
    <numFmt numFmtId="190" formatCode="_-&quot;$&quot;* #,##0.00_-;\-&quot;$&quot;* #,##0.00_-;_-&quot;$&quot;* &quot;-&quot;??_-;_-@_-"/>
    <numFmt numFmtId="191" formatCode="#,##0\ &quot;DM&quot;;\-#,##0\ &quot;DM&quot;"/>
    <numFmt numFmtId="192" formatCode="#,##0\ &quot;DM&quot;;[Red]\-#,##0\ &quot;DM&quot;"/>
    <numFmt numFmtId="193" formatCode="#,##0.00\ &quot;DM&quot;;\-#,##0.00\ &quot;DM&quot;"/>
    <numFmt numFmtId="194" formatCode="#,##0.00\ &quot;DM&quot;;[Red]\-#,##0.00\ &quot;DM&quot;"/>
    <numFmt numFmtId="195" formatCode="_-* #,##0\ &quot;DM&quot;_-;\-* #,##0\ &quot;DM&quot;_-;_-* &quot;-&quot;\ &quot;DM&quot;_-;_-@_-"/>
    <numFmt numFmtId="196" formatCode="_-* #,##0\ _D_M_-;\-* #,##0\ _D_M_-;_-* &quot;-&quot;\ _D_M_-;_-@_-"/>
    <numFmt numFmtId="197" formatCode="_-* #,##0.00\ &quot;DM&quot;_-;\-* #,##0.00\ &quot;DM&quot;_-;_-* &quot;-&quot;??\ &quot;DM&quot;_-;_-@_-"/>
    <numFmt numFmtId="198" formatCode="_-* #,##0.00\ _D_M_-;\-* #,##0.00\ _D_M_-;_-* &quot;-&quot;??\ _D_M_-;_-@_-"/>
    <numFmt numFmtId="199" formatCode="#,##0.0_);\(#,##0.0\)"/>
    <numFmt numFmtId="200" formatCode="#,##0.0"/>
    <numFmt numFmtId="201" formatCode="0.0"/>
    <numFmt numFmtId="202" formatCode="#,##0.000_);\(#,##0.000\)"/>
    <numFmt numFmtId="203" formatCode="_-* #,##0.0\ _D_M_-;\-* #,##0.0\ _D_M_-;_-* &quot;-&quot;??\ _D_M_-;_-@_-"/>
    <numFmt numFmtId="204" formatCode="_-* #,##0\ _D_M_-;\-* #,##0\ _D_M_-;_-* &quot;-&quot;??\ _D_M_-;_-@_-"/>
    <numFmt numFmtId="205" formatCode="_-* #,##0.000\ _D_M_-;\-* #,##0.000\ _D_M_-;_-* &quot;-&quot;??\ _D_M_-;_-@_-"/>
    <numFmt numFmtId="206" formatCode="_-* #,##0.0000\ _D_M_-;\-* #,##0.0000\ _D_M_-;_-* &quot;-&quot;??\ _D_M_-;_-@_-"/>
    <numFmt numFmtId="207" formatCode="_-* #,##0.00000\ _D_M_-;\-* #,##0.00000\ _D_M_-;_-* &quot;-&quot;??\ _D_M_-;_-@_-"/>
    <numFmt numFmtId="208" formatCode="0.000"/>
    <numFmt numFmtId="209" formatCode="0.0000"/>
    <numFmt numFmtId="210" formatCode="0.00000"/>
    <numFmt numFmtId="211" formatCode="0.0000000"/>
    <numFmt numFmtId="212" formatCode="0.000000"/>
    <numFmt numFmtId="213" formatCode="0.00000000"/>
    <numFmt numFmtId="214" formatCode="m/d/yy\ h:mm\ AM/PM"/>
    <numFmt numFmtId="215" formatCode="&quot;Da&quot;;&quot;Da&quot;;&quot;Nu&quot;"/>
    <numFmt numFmtId="216" formatCode="&quot;Adevărat&quot;;&quot;Adevărat&quot;;&quot;Fals&quot;"/>
    <numFmt numFmtId="217" formatCode="&quot;Activat&quot;;&quot;Activat&quot;;&quot;Dezactivat&quot;"/>
    <numFmt numFmtId="218" formatCode="[$-418]d\ mmmm\ yyyy"/>
    <numFmt numFmtId="219" formatCode="&quot;Yes&quot;;&quot;Yes&quot;;&quot;No&quot;"/>
    <numFmt numFmtId="220" formatCode="&quot;True&quot;;&quot;True&quot;;&quot;False&quot;"/>
    <numFmt numFmtId="221" formatCode="&quot;On&quot;;&quot;On&quot;;&quot;Off&quot;"/>
    <numFmt numFmtId="222" formatCode="[$€-2]\ #,##0.00_);[Red]\([$€-2]\ #,##0.00\)"/>
    <numFmt numFmtId="223" formatCode="#.##0.00"/>
  </numFmts>
  <fonts count="6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ahoma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i/>
      <sz val="7"/>
      <name val="Arial"/>
      <family val="2"/>
    </font>
    <font>
      <i/>
      <sz val="7"/>
      <name val="Arial"/>
      <family val="2"/>
    </font>
    <font>
      <b/>
      <sz val="8"/>
      <color indexed="10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b/>
      <strike/>
      <sz val="8"/>
      <name val="Arial"/>
      <family val="2"/>
    </font>
    <font>
      <sz val="8"/>
      <color indexed="8"/>
      <name val="Arial"/>
      <family val="2"/>
    </font>
    <font>
      <b/>
      <i/>
      <sz val="8"/>
      <color indexed="8"/>
      <name val="Arial"/>
      <family val="2"/>
    </font>
    <font>
      <sz val="7"/>
      <color indexed="8"/>
      <name val="Arial"/>
      <family val="2"/>
    </font>
    <font>
      <i/>
      <sz val="6"/>
      <name val="Arial"/>
      <family val="2"/>
    </font>
    <font>
      <b/>
      <sz val="10"/>
      <name val="Antique Olive Compact"/>
      <family val="2"/>
    </font>
    <font>
      <b/>
      <i/>
      <sz val="6"/>
      <name val="Arial"/>
      <family val="2"/>
    </font>
    <font>
      <sz val="10"/>
      <color indexed="10"/>
      <name val="Arial"/>
      <family val="0"/>
    </font>
    <font>
      <b/>
      <sz val="10"/>
      <name val="Verdana"/>
      <family val="2"/>
    </font>
    <font>
      <sz val="10"/>
      <name val="Verdana"/>
      <family val="2"/>
    </font>
    <font>
      <b/>
      <sz val="8"/>
      <name val="Verdana"/>
      <family val="2"/>
    </font>
    <font>
      <sz val="8"/>
      <name val="Tahoma"/>
      <family val="0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333">
    <xf numFmtId="0" fontId="0" fillId="0" borderId="0" xfId="0" applyAlignment="1">
      <alignment/>
    </xf>
    <xf numFmtId="0" fontId="4" fillId="0" borderId="10" xfId="0" applyFont="1" applyFill="1" applyBorder="1" applyAlignment="1">
      <alignment/>
    </xf>
    <xf numFmtId="199" fontId="10" fillId="0" borderId="10" xfId="0" applyNumberFormat="1" applyFont="1" applyFill="1" applyBorder="1" applyAlignment="1" applyProtection="1">
      <alignment horizontal="left" indent="2"/>
      <protection/>
    </xf>
    <xf numFmtId="199" fontId="10" fillId="0" borderId="10" xfId="0" applyNumberFormat="1" applyFont="1" applyFill="1" applyBorder="1" applyAlignment="1" applyProtection="1">
      <alignment horizontal="left"/>
      <protection/>
    </xf>
    <xf numFmtId="199" fontId="10" fillId="0" borderId="10" xfId="0" applyNumberFormat="1" applyFont="1" applyFill="1" applyBorder="1" applyAlignment="1" applyProtection="1" quotePrefix="1">
      <alignment horizontal="left" indent="2"/>
      <protection/>
    </xf>
    <xf numFmtId="0" fontId="6" fillId="0" borderId="10" xfId="0" applyFont="1" applyFill="1" applyBorder="1" applyAlignment="1">
      <alignment/>
    </xf>
    <xf numFmtId="49" fontId="14" fillId="0" borderId="10" xfId="0" applyNumberFormat="1" applyFont="1" applyFill="1" applyBorder="1" applyAlignment="1" applyProtection="1">
      <alignment horizontal="left" indent="1"/>
      <protection/>
    </xf>
    <xf numFmtId="49" fontId="15" fillId="0" borderId="10" xfId="0" applyNumberFormat="1" applyFont="1" applyFill="1" applyBorder="1" applyAlignment="1" applyProtection="1">
      <alignment/>
      <protection/>
    </xf>
    <xf numFmtId="49" fontId="14" fillId="0" borderId="10" xfId="0" applyNumberFormat="1" applyFont="1" applyFill="1" applyBorder="1" applyAlignment="1" applyProtection="1" quotePrefix="1">
      <alignment horizontal="left" indent="1"/>
      <protection/>
    </xf>
    <xf numFmtId="49" fontId="14" fillId="0" borderId="10" xfId="0" applyNumberFormat="1" applyFont="1" applyFill="1" applyBorder="1" applyAlignment="1" applyProtection="1">
      <alignment horizontal="center"/>
      <protection/>
    </xf>
    <xf numFmtId="199" fontId="12" fillId="0" borderId="10" xfId="0" applyNumberFormat="1" applyFont="1" applyFill="1" applyBorder="1" applyAlignment="1" applyProtection="1">
      <alignment horizontal="left" vertical="top"/>
      <protection/>
    </xf>
    <xf numFmtId="199" fontId="11" fillId="0" borderId="10" xfId="0" applyNumberFormat="1" applyFont="1" applyFill="1" applyBorder="1" applyAlignment="1" applyProtection="1">
      <alignment horizontal="left" vertical="top" wrapText="1"/>
      <protection/>
    </xf>
    <xf numFmtId="199" fontId="11" fillId="0" borderId="10" xfId="0" applyNumberFormat="1" applyFont="1" applyFill="1" applyBorder="1" applyAlignment="1" applyProtection="1">
      <alignment horizontal="left" vertical="top"/>
      <protection/>
    </xf>
    <xf numFmtId="4" fontId="4" fillId="0" borderId="10" xfId="59" applyNumberFormat="1" applyFont="1" applyFill="1" applyBorder="1" applyAlignment="1">
      <alignment horizontal="right"/>
      <protection/>
    </xf>
    <xf numFmtId="4" fontId="6" fillId="0" borderId="10" xfId="59" applyNumberFormat="1" applyFont="1" applyFill="1" applyBorder="1" applyAlignment="1">
      <alignment horizontal="right"/>
      <protection/>
    </xf>
    <xf numFmtId="0" fontId="8" fillId="0" borderId="1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left" wrapText="1"/>
    </xf>
    <xf numFmtId="0" fontId="10" fillId="0" borderId="10" xfId="0" applyFont="1" applyFill="1" applyBorder="1" applyAlignment="1">
      <alignment horizontal="left" vertical="top"/>
    </xf>
    <xf numFmtId="49" fontId="14" fillId="0" borderId="10" xfId="0" applyNumberFormat="1" applyFont="1" applyFill="1" applyBorder="1" applyAlignment="1" applyProtection="1" quotePrefix="1">
      <alignment horizontal="left" vertical="top"/>
      <protection/>
    </xf>
    <xf numFmtId="0" fontId="6" fillId="0" borderId="10" xfId="59" applyFont="1" applyFill="1" applyBorder="1" applyAlignment="1">
      <alignment horizontal="left"/>
      <protection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wrapText="1"/>
    </xf>
    <xf numFmtId="0" fontId="4" fillId="0" borderId="10" xfId="59" applyFont="1" applyFill="1" applyBorder="1" applyAlignment="1" quotePrefix="1">
      <alignment horizontal="left"/>
      <protection/>
    </xf>
    <xf numFmtId="0" fontId="4" fillId="0" borderId="10" xfId="59" applyFont="1" applyFill="1" applyBorder="1">
      <alignment/>
      <protection/>
    </xf>
    <xf numFmtId="0" fontId="4" fillId="0" borderId="10" xfId="0" applyFont="1" applyFill="1" applyBorder="1" applyAlignment="1">
      <alignment wrapText="1"/>
    </xf>
    <xf numFmtId="16" fontId="4" fillId="0" borderId="10" xfId="59" applyNumberFormat="1" applyFont="1" applyFill="1" applyBorder="1" applyAlignment="1" quotePrefix="1">
      <alignment horizontal="left"/>
      <protection/>
    </xf>
    <xf numFmtId="0" fontId="4" fillId="0" borderId="10" xfId="0" applyFont="1" applyFill="1" applyBorder="1" applyAlignment="1">
      <alignment/>
    </xf>
    <xf numFmtId="3" fontId="6" fillId="0" borderId="10" xfId="0" applyNumberFormat="1" applyFont="1" applyFill="1" applyBorder="1" applyAlignment="1">
      <alignment/>
    </xf>
    <xf numFmtId="3" fontId="4" fillId="0" borderId="10" xfId="0" applyNumberFormat="1" applyFont="1" applyFill="1" applyBorder="1" applyAlignment="1">
      <alignment/>
    </xf>
    <xf numFmtId="49" fontId="4" fillId="0" borderId="10" xfId="0" applyNumberFormat="1" applyFont="1" applyFill="1" applyBorder="1" applyAlignment="1" quotePrefix="1">
      <alignment horizontal="left" vertical="top"/>
    </xf>
    <xf numFmtId="0" fontId="6" fillId="0" borderId="10" xfId="0" applyFont="1" applyFill="1" applyBorder="1" applyAlignment="1">
      <alignment/>
    </xf>
    <xf numFmtId="0" fontId="4" fillId="0" borderId="10" xfId="59" applyFont="1" applyFill="1" applyBorder="1" applyAlignment="1">
      <alignment/>
      <protection/>
    </xf>
    <xf numFmtId="16" fontId="4" fillId="0" borderId="10" xfId="59" applyNumberFormat="1" applyFont="1" applyFill="1" applyBorder="1" applyAlignment="1">
      <alignment horizontal="left"/>
      <protection/>
    </xf>
    <xf numFmtId="0" fontId="4" fillId="0" borderId="10" xfId="59" applyFont="1" applyFill="1" applyBorder="1" applyAlignment="1">
      <alignment horizontal="left"/>
      <protection/>
    </xf>
    <xf numFmtId="0" fontId="16" fillId="0" borderId="10" xfId="0" applyFont="1" applyFill="1" applyBorder="1" applyAlignment="1">
      <alignment/>
    </xf>
    <xf numFmtId="1" fontId="8" fillId="0" borderId="10" xfId="58" applyNumberFormat="1" applyFont="1" applyFill="1" applyBorder="1">
      <alignment/>
      <protection/>
    </xf>
    <xf numFmtId="14" fontId="4" fillId="0" borderId="10" xfId="59" applyNumberFormat="1" applyFont="1" applyFill="1" applyBorder="1" applyAlignment="1" quotePrefix="1">
      <alignment horizontal="left"/>
      <protection/>
    </xf>
    <xf numFmtId="0" fontId="8" fillId="0" borderId="10" xfId="59" applyFont="1" applyFill="1" applyBorder="1" applyAlignment="1">
      <alignment horizontal="left"/>
      <protection/>
    </xf>
    <xf numFmtId="3" fontId="4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0" fontId="4" fillId="0" borderId="10" xfId="59" applyFont="1" applyFill="1" applyBorder="1" applyAlignment="1">
      <alignment horizontal="left" vertical="top"/>
      <protection/>
    </xf>
    <xf numFmtId="0" fontId="8" fillId="0" borderId="10" xfId="59" applyFont="1" applyFill="1" applyBorder="1" applyAlignment="1">
      <alignment horizontal="left" vertical="top"/>
      <protection/>
    </xf>
    <xf numFmtId="0" fontId="6" fillId="0" borderId="10" xfId="59" applyFont="1" applyFill="1" applyBorder="1" applyAlignment="1">
      <alignment/>
      <protection/>
    </xf>
    <xf numFmtId="49" fontId="6" fillId="0" borderId="10" xfId="0" applyNumberFormat="1" applyFont="1" applyFill="1" applyBorder="1" applyAlignment="1">
      <alignment horizontal="left"/>
    </xf>
    <xf numFmtId="0" fontId="17" fillId="0" borderId="10" xfId="0" applyFont="1" applyFill="1" applyBorder="1" applyAlignment="1">
      <alignment/>
    </xf>
    <xf numFmtId="1" fontId="18" fillId="0" borderId="10" xfId="58" applyNumberFormat="1" applyFont="1" applyFill="1" applyBorder="1">
      <alignment/>
      <protection/>
    </xf>
    <xf numFmtId="49" fontId="8" fillId="0" borderId="10" xfId="0" applyNumberFormat="1" applyFont="1" applyFill="1" applyBorder="1" applyAlignment="1">
      <alignment horizontal="left"/>
    </xf>
    <xf numFmtId="0" fontId="8" fillId="0" borderId="10" xfId="0" applyFont="1" applyFill="1" applyBorder="1" applyAlignment="1">
      <alignment/>
    </xf>
    <xf numFmtId="0" fontId="4" fillId="0" borderId="10" xfId="0" applyFont="1" applyFill="1" applyBorder="1" applyAlignment="1">
      <alignment vertical="center"/>
    </xf>
    <xf numFmtId="0" fontId="20" fillId="0" borderId="10" xfId="59" applyFont="1" applyFill="1" applyBorder="1" applyAlignment="1">
      <alignment horizontal="left" vertical="center"/>
      <protection/>
    </xf>
    <xf numFmtId="0" fontId="20" fillId="0" borderId="10" xfId="59" applyFont="1" applyFill="1" applyBorder="1" applyAlignment="1">
      <alignment horizontal="left" vertical="center"/>
      <protection/>
    </xf>
    <xf numFmtId="0" fontId="4" fillId="0" borderId="10" xfId="59" applyFont="1" applyFill="1" applyBorder="1" applyAlignment="1">
      <alignment horizontal="left" vertical="center"/>
      <protection/>
    </xf>
    <xf numFmtId="0" fontId="7" fillId="0" borderId="10" xfId="59" applyFont="1" applyFill="1" applyBorder="1" applyAlignment="1">
      <alignment horizontal="left" vertical="center"/>
      <protection/>
    </xf>
    <xf numFmtId="0" fontId="20" fillId="0" borderId="10" xfId="59" applyFont="1" applyFill="1" applyBorder="1" applyAlignment="1">
      <alignment horizontal="left" vertical="top"/>
      <protection/>
    </xf>
    <xf numFmtId="0" fontId="20" fillId="0" borderId="10" xfId="59" applyFont="1" applyFill="1" applyBorder="1" applyAlignment="1">
      <alignment horizontal="left" vertical="top" wrapText="1"/>
      <protection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 vertical="top"/>
    </xf>
    <xf numFmtId="4" fontId="0" fillId="0" borderId="0" xfId="0" applyNumberFormat="1" applyAlignment="1">
      <alignment/>
    </xf>
    <xf numFmtId="49" fontId="15" fillId="0" borderId="10" xfId="0" applyNumberFormat="1" applyFont="1" applyFill="1" applyBorder="1" applyAlignment="1" applyProtection="1">
      <alignment/>
      <protection/>
    </xf>
    <xf numFmtId="4" fontId="4" fillId="0" borderId="11" xfId="0" applyNumberFormat="1" applyFont="1" applyFill="1" applyBorder="1" applyAlignment="1">
      <alignment horizontal="right" vertical="center"/>
    </xf>
    <xf numFmtId="4" fontId="8" fillId="0" borderId="11" xfId="0" applyNumberFormat="1" applyFont="1" applyFill="1" applyBorder="1" applyAlignment="1">
      <alignment horizontal="right" vertical="center"/>
    </xf>
    <xf numFmtId="0" fontId="6" fillId="0" borderId="10" xfId="59" applyFont="1" applyFill="1" applyBorder="1" applyAlignment="1">
      <alignment horizontal="left"/>
      <protection/>
    </xf>
    <xf numFmtId="4" fontId="4" fillId="0" borderId="11" xfId="59" applyNumberFormat="1" applyFont="1" applyFill="1" applyBorder="1" applyAlignment="1">
      <alignment horizontal="right"/>
      <protection/>
    </xf>
    <xf numFmtId="4" fontId="6" fillId="0" borderId="11" xfId="59" applyNumberFormat="1" applyFont="1" applyFill="1" applyBorder="1" applyAlignment="1">
      <alignment horizontal="right"/>
      <protection/>
    </xf>
    <xf numFmtId="49" fontId="14" fillId="0" borderId="10" xfId="0" applyNumberFormat="1" applyFont="1" applyFill="1" applyBorder="1" applyAlignment="1" applyProtection="1">
      <alignment horizontal="left"/>
      <protection/>
    </xf>
    <xf numFmtId="4" fontId="4" fillId="0" borderId="10" xfId="0" applyNumberFormat="1" applyFont="1" applyFill="1" applyBorder="1" applyAlignment="1">
      <alignment horizontal="right" vertical="center"/>
    </xf>
    <xf numFmtId="4" fontId="6" fillId="0" borderId="10" xfId="0" applyNumberFormat="1" applyFont="1" applyFill="1" applyBorder="1" applyAlignment="1">
      <alignment horizontal="right" vertical="center"/>
    </xf>
    <xf numFmtId="4" fontId="6" fillId="0" borderId="10" xfId="59" applyNumberFormat="1" applyFont="1" applyFill="1" applyBorder="1" applyAlignment="1">
      <alignment horizontal="right"/>
      <protection/>
    </xf>
    <xf numFmtId="4" fontId="8" fillId="0" borderId="10" xfId="0" applyNumberFormat="1" applyFont="1" applyFill="1" applyBorder="1" applyAlignment="1">
      <alignment horizontal="right" vertical="center"/>
    </xf>
    <xf numFmtId="4" fontId="8" fillId="0" borderId="10" xfId="0" applyNumberFormat="1" applyFont="1" applyFill="1" applyBorder="1" applyAlignment="1">
      <alignment horizontal="right" vertical="center"/>
    </xf>
    <xf numFmtId="4" fontId="6" fillId="0" borderId="10" xfId="0" applyNumberFormat="1" applyFont="1" applyFill="1" applyBorder="1" applyAlignment="1">
      <alignment horizontal="right" vertical="center"/>
    </xf>
    <xf numFmtId="0" fontId="23" fillId="0" borderId="0" xfId="0" applyFont="1" applyAlignment="1">
      <alignment/>
    </xf>
    <xf numFmtId="4" fontId="6" fillId="0" borderId="11" xfId="59" applyNumberFormat="1" applyFont="1" applyFill="1" applyBorder="1" applyAlignment="1">
      <alignment horizontal="right"/>
      <protection/>
    </xf>
    <xf numFmtId="0" fontId="0" fillId="0" borderId="0" xfId="0" applyFont="1" applyAlignment="1">
      <alignment/>
    </xf>
    <xf numFmtId="4" fontId="6" fillId="0" borderId="11" xfId="0" applyNumberFormat="1" applyFont="1" applyFill="1" applyBorder="1" applyAlignment="1">
      <alignment horizontal="right" vertical="center"/>
    </xf>
    <xf numFmtId="4" fontId="8" fillId="0" borderId="11" xfId="59" applyNumberFormat="1" applyFont="1" applyFill="1" applyBorder="1" applyAlignment="1">
      <alignment horizontal="right"/>
      <protection/>
    </xf>
    <xf numFmtId="4" fontId="10" fillId="0" borderId="11" xfId="59" applyNumberFormat="1" applyFont="1" applyFill="1" applyBorder="1" applyAlignment="1">
      <alignment horizontal="right"/>
      <protection/>
    </xf>
    <xf numFmtId="4" fontId="19" fillId="0" borderId="11" xfId="59" applyNumberFormat="1" applyFont="1" applyFill="1" applyBorder="1" applyAlignment="1">
      <alignment horizontal="right"/>
      <protection/>
    </xf>
    <xf numFmtId="4" fontId="14" fillId="0" borderId="11" xfId="59" applyNumberFormat="1" applyFont="1" applyFill="1" applyBorder="1" applyAlignment="1">
      <alignment horizontal="right" vertical="top"/>
      <protection/>
    </xf>
    <xf numFmtId="4" fontId="14" fillId="0" borderId="11" xfId="59" applyNumberFormat="1" applyFont="1" applyFill="1" applyBorder="1" applyAlignment="1">
      <alignment horizontal="right" vertical="top" wrapText="1"/>
      <protection/>
    </xf>
    <xf numFmtId="4" fontId="4" fillId="0" borderId="11" xfId="59" applyNumberFormat="1" applyFont="1" applyFill="1" applyBorder="1" applyAlignment="1">
      <alignment horizontal="right"/>
      <protection/>
    </xf>
    <xf numFmtId="4" fontId="4" fillId="0" borderId="11" xfId="0" applyNumberFormat="1" applyFont="1" applyFill="1" applyBorder="1" applyAlignment="1">
      <alignment horizontal="right" vertical="top"/>
    </xf>
    <xf numFmtId="16" fontId="20" fillId="0" borderId="10" xfId="59" applyNumberFormat="1" applyFont="1" applyFill="1" applyBorder="1" applyAlignment="1" quotePrefix="1">
      <alignment horizontal="left"/>
      <protection/>
    </xf>
    <xf numFmtId="4" fontId="4" fillId="0" borderId="10" xfId="0" applyNumberFormat="1" applyFont="1" applyFill="1" applyBorder="1" applyAlignment="1">
      <alignment horizontal="right" vertical="center"/>
    </xf>
    <xf numFmtId="4" fontId="4" fillId="0" borderId="0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/>
    </xf>
    <xf numFmtId="199" fontId="12" fillId="0" borderId="10" xfId="0" applyNumberFormat="1" applyFont="1" applyFill="1" applyBorder="1" applyAlignment="1" applyProtection="1">
      <alignment horizontal="left" vertical="top" wrapText="1"/>
      <protection/>
    </xf>
    <xf numFmtId="49" fontId="14" fillId="0" borderId="10" xfId="0" applyNumberFormat="1" applyFont="1" applyFill="1" applyBorder="1" applyAlignment="1" applyProtection="1">
      <alignment horizontal="left" vertical="center"/>
      <protection/>
    </xf>
    <xf numFmtId="4" fontId="4" fillId="0" borderId="11" xfId="59" applyNumberFormat="1" applyFont="1" applyFill="1" applyBorder="1" applyAlignment="1">
      <alignment/>
      <protection/>
    </xf>
    <xf numFmtId="49" fontId="14" fillId="0" borderId="10" xfId="0" applyNumberFormat="1" applyFont="1" applyFill="1" applyBorder="1" applyAlignment="1" applyProtection="1">
      <alignment horizontal="left"/>
      <protection/>
    </xf>
    <xf numFmtId="49" fontId="14" fillId="33" borderId="10" xfId="0" applyNumberFormat="1" applyFont="1" applyFill="1" applyBorder="1" applyAlignment="1" applyProtection="1">
      <alignment horizontal="left" indent="1"/>
      <protection/>
    </xf>
    <xf numFmtId="4" fontId="4" fillId="33" borderId="10" xfId="0" applyNumberFormat="1" applyFont="1" applyFill="1" applyBorder="1" applyAlignment="1">
      <alignment horizontal="right" vertical="center"/>
    </xf>
    <xf numFmtId="49" fontId="14" fillId="34" borderId="10" xfId="0" applyNumberFormat="1" applyFont="1" applyFill="1" applyBorder="1" applyAlignment="1" applyProtection="1">
      <alignment horizontal="left" indent="1"/>
      <protection/>
    </xf>
    <xf numFmtId="4" fontId="4" fillId="34" borderId="11" xfId="0" applyNumberFormat="1" applyFont="1" applyFill="1" applyBorder="1" applyAlignment="1">
      <alignment horizontal="right" vertical="center"/>
    </xf>
    <xf numFmtId="4" fontId="4" fillId="34" borderId="10" xfId="0" applyNumberFormat="1" applyFont="1" applyFill="1" applyBorder="1" applyAlignment="1">
      <alignment horizontal="right" vertical="center"/>
    </xf>
    <xf numFmtId="0" fontId="21" fillId="35" borderId="12" xfId="0" applyFont="1" applyFill="1" applyBorder="1" applyAlignment="1">
      <alignment/>
    </xf>
    <xf numFmtId="4" fontId="26" fillId="35" borderId="13" xfId="0" applyNumberFormat="1" applyFont="1" applyFill="1" applyBorder="1" applyAlignment="1">
      <alignment horizontal="right"/>
    </xf>
    <xf numFmtId="0" fontId="21" fillId="35" borderId="14" xfId="0" applyFont="1" applyFill="1" applyBorder="1" applyAlignment="1">
      <alignment horizontal="left"/>
    </xf>
    <xf numFmtId="0" fontId="21" fillId="35" borderId="15" xfId="0" applyFont="1" applyFill="1" applyBorder="1" applyAlignment="1">
      <alignment horizontal="left"/>
    </xf>
    <xf numFmtId="0" fontId="21" fillId="35" borderId="16" xfId="0" applyFont="1" applyFill="1" applyBorder="1" applyAlignment="1">
      <alignment horizontal="left"/>
    </xf>
    <xf numFmtId="0" fontId="21" fillId="35" borderId="13" xfId="0" applyFont="1" applyFill="1" applyBorder="1" applyAlignment="1">
      <alignment/>
    </xf>
    <xf numFmtId="0" fontId="6" fillId="35" borderId="17" xfId="59" applyFont="1" applyFill="1" applyBorder="1" applyAlignment="1">
      <alignment horizontal="left"/>
      <protection/>
    </xf>
    <xf numFmtId="4" fontId="8" fillId="35" borderId="11" xfId="59" applyNumberFormat="1" applyFont="1" applyFill="1" applyBorder="1" applyAlignment="1">
      <alignment horizontal="right"/>
      <protection/>
    </xf>
    <xf numFmtId="0" fontId="8" fillId="35" borderId="10" xfId="59" applyFont="1" applyFill="1" applyBorder="1" applyAlignment="1">
      <alignment horizontal="left"/>
      <protection/>
    </xf>
    <xf numFmtId="4" fontId="6" fillId="35" borderId="11" xfId="59" applyNumberFormat="1" applyFont="1" applyFill="1" applyBorder="1" applyAlignment="1">
      <alignment horizontal="right"/>
      <protection/>
    </xf>
    <xf numFmtId="199" fontId="9" fillId="35" borderId="10" xfId="0" applyNumberFormat="1" applyFont="1" applyFill="1" applyBorder="1" applyAlignment="1" applyProtection="1">
      <alignment horizontal="left"/>
      <protection/>
    </xf>
    <xf numFmtId="0" fontId="0" fillId="35" borderId="10" xfId="0" applyFill="1" applyBorder="1" applyAlignment="1">
      <alignment/>
    </xf>
    <xf numFmtId="49" fontId="15" fillId="35" borderId="10" xfId="0" applyNumberFormat="1" applyFont="1" applyFill="1" applyBorder="1" applyAlignment="1" applyProtection="1">
      <alignment horizontal="left" indent="1"/>
      <protection/>
    </xf>
    <xf numFmtId="4" fontId="6" fillId="35" borderId="11" xfId="0" applyNumberFormat="1" applyFont="1" applyFill="1" applyBorder="1" applyAlignment="1">
      <alignment horizontal="right" vertical="center"/>
    </xf>
    <xf numFmtId="49" fontId="22" fillId="35" borderId="10" xfId="0" applyNumberFormat="1" applyFont="1" applyFill="1" applyBorder="1" applyAlignment="1" applyProtection="1">
      <alignment horizontal="left" indent="1"/>
      <protection/>
    </xf>
    <xf numFmtId="49" fontId="14" fillId="36" borderId="10" xfId="0" applyNumberFormat="1" applyFont="1" applyFill="1" applyBorder="1" applyAlignment="1" applyProtection="1" quotePrefix="1">
      <alignment horizontal="left" indent="1"/>
      <protection/>
    </xf>
    <xf numFmtId="4" fontId="4" fillId="36" borderId="11" xfId="0" applyNumberFormat="1" applyFont="1" applyFill="1" applyBorder="1" applyAlignment="1">
      <alignment horizontal="right" vertical="center"/>
    </xf>
    <xf numFmtId="49" fontId="22" fillId="37" borderId="10" xfId="0" applyNumberFormat="1" applyFont="1" applyFill="1" applyBorder="1" applyAlignment="1" applyProtection="1">
      <alignment horizontal="left" indent="1"/>
      <protection/>
    </xf>
    <xf numFmtId="4" fontId="8" fillId="37" borderId="11" xfId="0" applyNumberFormat="1" applyFont="1" applyFill="1" applyBorder="1" applyAlignment="1">
      <alignment horizontal="right" vertical="center"/>
    </xf>
    <xf numFmtId="199" fontId="10" fillId="34" borderId="10" xfId="0" applyNumberFormat="1" applyFont="1" applyFill="1" applyBorder="1" applyAlignment="1" applyProtection="1">
      <alignment horizontal="left" indent="2"/>
      <protection/>
    </xf>
    <xf numFmtId="0" fontId="0" fillId="34" borderId="10" xfId="0" applyFill="1" applyBorder="1" applyAlignment="1">
      <alignment/>
    </xf>
    <xf numFmtId="4" fontId="4" fillId="34" borderId="11" xfId="0" applyNumberFormat="1" applyFont="1" applyFill="1" applyBorder="1" applyAlignment="1">
      <alignment horizontal="right" vertical="center"/>
    </xf>
    <xf numFmtId="4" fontId="7" fillId="34" borderId="11" xfId="0" applyNumberFormat="1" applyFont="1" applyFill="1" applyBorder="1" applyAlignment="1">
      <alignment horizontal="right" vertical="center"/>
    </xf>
    <xf numFmtId="4" fontId="4" fillId="34" borderId="11" xfId="0" applyNumberFormat="1" applyFont="1" applyFill="1" applyBorder="1" applyAlignment="1">
      <alignment horizontal="right" vertical="center"/>
    </xf>
    <xf numFmtId="49" fontId="15" fillId="34" borderId="10" xfId="0" applyNumberFormat="1" applyFont="1" applyFill="1" applyBorder="1" applyAlignment="1" applyProtection="1" quotePrefix="1">
      <alignment horizontal="center"/>
      <protection/>
    </xf>
    <xf numFmtId="49" fontId="15" fillId="34" borderId="10" xfId="0" applyNumberFormat="1" applyFont="1" applyFill="1" applyBorder="1" applyAlignment="1" applyProtection="1">
      <alignment horizontal="left" indent="1"/>
      <protection/>
    </xf>
    <xf numFmtId="49" fontId="15" fillId="34" borderId="10" xfId="0" applyNumberFormat="1" applyFont="1" applyFill="1" applyBorder="1" applyAlignment="1" applyProtection="1">
      <alignment horizontal="center"/>
      <protection/>
    </xf>
    <xf numFmtId="49" fontId="14" fillId="34" borderId="10" xfId="0" applyNumberFormat="1" applyFont="1" applyFill="1" applyBorder="1" applyAlignment="1" applyProtection="1">
      <alignment horizontal="left"/>
      <protection/>
    </xf>
    <xf numFmtId="49" fontId="14" fillId="38" borderId="10" xfId="0" applyNumberFormat="1" applyFont="1" applyFill="1" applyBorder="1" applyAlignment="1" applyProtection="1" quotePrefix="1">
      <alignment horizontal="left" indent="1"/>
      <protection/>
    </xf>
    <xf numFmtId="4" fontId="4" fillId="38" borderId="11" xfId="0" applyNumberFormat="1" applyFont="1" applyFill="1" applyBorder="1" applyAlignment="1">
      <alignment horizontal="right" vertical="center"/>
    </xf>
    <xf numFmtId="4" fontId="4" fillId="38" borderId="10" xfId="0" applyNumberFormat="1" applyFont="1" applyFill="1" applyBorder="1" applyAlignment="1">
      <alignment horizontal="right" vertical="center"/>
    </xf>
    <xf numFmtId="4" fontId="13" fillId="38" borderId="11" xfId="0" applyNumberFormat="1" applyFont="1" applyFill="1" applyBorder="1" applyAlignment="1">
      <alignment horizontal="right" vertical="center"/>
    </xf>
    <xf numFmtId="49" fontId="15" fillId="38" borderId="10" xfId="0" applyNumberFormat="1" applyFont="1" applyFill="1" applyBorder="1" applyAlignment="1" applyProtection="1">
      <alignment horizontal="left" vertical="top"/>
      <protection/>
    </xf>
    <xf numFmtId="4" fontId="6" fillId="38" borderId="11" xfId="0" applyNumberFormat="1" applyFont="1" applyFill="1" applyBorder="1" applyAlignment="1">
      <alignment horizontal="right" vertical="top"/>
    </xf>
    <xf numFmtId="49" fontId="15" fillId="38" borderId="10" xfId="0" applyNumberFormat="1" applyFont="1" applyFill="1" applyBorder="1" applyAlignment="1" applyProtection="1">
      <alignment horizontal="left" indent="1"/>
      <protection/>
    </xf>
    <xf numFmtId="4" fontId="6" fillId="38" borderId="11" xfId="0" applyNumberFormat="1" applyFont="1" applyFill="1" applyBorder="1" applyAlignment="1">
      <alignment horizontal="right" vertical="center"/>
    </xf>
    <xf numFmtId="4" fontId="6" fillId="38" borderId="10" xfId="0" applyNumberFormat="1" applyFont="1" applyFill="1" applyBorder="1" applyAlignment="1">
      <alignment horizontal="right" vertical="center"/>
    </xf>
    <xf numFmtId="4" fontId="8" fillId="38" borderId="10" xfId="0" applyNumberFormat="1" applyFont="1" applyFill="1" applyBorder="1" applyAlignment="1">
      <alignment horizontal="right" vertical="center"/>
    </xf>
    <xf numFmtId="0" fontId="4" fillId="0" borderId="11" xfId="59" applyFont="1" applyFill="1" applyBorder="1" applyAlignment="1" quotePrefix="1">
      <alignment horizontal="left"/>
      <protection/>
    </xf>
    <xf numFmtId="0" fontId="4" fillId="0" borderId="11" xfId="59" applyFont="1" applyFill="1" applyBorder="1" applyAlignment="1">
      <alignment horizontal="left"/>
      <protection/>
    </xf>
    <xf numFmtId="16" fontId="4" fillId="0" borderId="11" xfId="59" applyNumberFormat="1" applyFont="1" applyFill="1" applyBorder="1" applyAlignment="1" quotePrefix="1">
      <alignment horizontal="left"/>
      <protection/>
    </xf>
    <xf numFmtId="16" fontId="20" fillId="0" borderId="11" xfId="59" applyNumberFormat="1" applyFont="1" applyFill="1" applyBorder="1" applyAlignment="1" quotePrefix="1">
      <alignment horizontal="left"/>
      <protection/>
    </xf>
    <xf numFmtId="0" fontId="4" fillId="0" borderId="11" xfId="59" applyFont="1" applyFill="1" applyBorder="1" applyAlignment="1">
      <alignment/>
      <protection/>
    </xf>
    <xf numFmtId="16" fontId="4" fillId="0" borderId="11" xfId="59" applyNumberFormat="1" applyFont="1" applyFill="1" applyBorder="1" applyAlignment="1">
      <alignment horizontal="left"/>
      <protection/>
    </xf>
    <xf numFmtId="1" fontId="8" fillId="0" borderId="11" xfId="58" applyNumberFormat="1" applyFont="1" applyFill="1" applyBorder="1">
      <alignment/>
      <protection/>
    </xf>
    <xf numFmtId="14" fontId="4" fillId="0" borderId="11" xfId="59" applyNumberFormat="1" applyFont="1" applyFill="1" applyBorder="1" applyAlignment="1" quotePrefix="1">
      <alignment horizontal="left"/>
      <protection/>
    </xf>
    <xf numFmtId="0" fontId="8" fillId="0" borderId="11" xfId="59" applyFont="1" applyFill="1" applyBorder="1" applyAlignment="1">
      <alignment horizontal="left"/>
      <protection/>
    </xf>
    <xf numFmtId="0" fontId="4" fillId="0" borderId="11" xfId="59" applyFont="1" applyFill="1" applyBorder="1" applyAlignment="1">
      <alignment horizontal="left" vertical="top"/>
      <protection/>
    </xf>
    <xf numFmtId="0" fontId="8" fillId="0" borderId="11" xfId="59" applyFont="1" applyFill="1" applyBorder="1" applyAlignment="1">
      <alignment horizontal="left" vertical="top"/>
      <protection/>
    </xf>
    <xf numFmtId="0" fontId="6" fillId="0" borderId="11" xfId="59" applyFont="1" applyFill="1" applyBorder="1" applyAlignment="1">
      <alignment/>
      <protection/>
    </xf>
    <xf numFmtId="0" fontId="6" fillId="0" borderId="11" xfId="59" applyFont="1" applyFill="1" applyBorder="1" applyAlignment="1">
      <alignment horizontal="left"/>
      <protection/>
    </xf>
    <xf numFmtId="1" fontId="18" fillId="0" borderId="11" xfId="58" applyNumberFormat="1" applyFont="1" applyFill="1" applyBorder="1">
      <alignment/>
      <protection/>
    </xf>
    <xf numFmtId="0" fontId="20" fillId="0" borderId="11" xfId="59" applyFont="1" applyFill="1" applyBorder="1" applyAlignment="1">
      <alignment horizontal="left" vertical="center"/>
      <protection/>
    </xf>
    <xf numFmtId="0" fontId="20" fillId="0" borderId="11" xfId="59" applyFont="1" applyFill="1" applyBorder="1" applyAlignment="1">
      <alignment horizontal="left" vertical="center"/>
      <protection/>
    </xf>
    <xf numFmtId="0" fontId="4" fillId="0" borderId="11" xfId="59" applyFont="1" applyFill="1" applyBorder="1" applyAlignment="1">
      <alignment horizontal="left" vertical="center"/>
      <protection/>
    </xf>
    <xf numFmtId="0" fontId="7" fillId="0" borderId="11" xfId="59" applyFont="1" applyFill="1" applyBorder="1" applyAlignment="1">
      <alignment horizontal="left" vertical="center"/>
      <protection/>
    </xf>
    <xf numFmtId="0" fontId="20" fillId="0" borderId="11" xfId="59" applyFont="1" applyFill="1" applyBorder="1" applyAlignment="1">
      <alignment horizontal="left" vertical="top"/>
      <protection/>
    </xf>
    <xf numFmtId="0" fontId="20" fillId="0" borderId="11" xfId="59" applyFont="1" applyFill="1" applyBorder="1" applyAlignment="1">
      <alignment horizontal="left" vertical="top" wrapText="1"/>
      <protection/>
    </xf>
    <xf numFmtId="0" fontId="6" fillId="0" borderId="11" xfId="59" applyFont="1" applyFill="1" applyBorder="1" applyAlignment="1">
      <alignment horizontal="left"/>
      <protection/>
    </xf>
    <xf numFmtId="49" fontId="14" fillId="0" borderId="11" xfId="0" applyNumberFormat="1" applyFont="1" applyFill="1" applyBorder="1" applyAlignment="1" applyProtection="1">
      <alignment horizontal="left" indent="1"/>
      <protection/>
    </xf>
    <xf numFmtId="49" fontId="14" fillId="0" borderId="11" xfId="0" applyNumberFormat="1" applyFont="1" applyFill="1" applyBorder="1" applyAlignment="1" applyProtection="1" quotePrefix="1">
      <alignment horizontal="left" indent="1"/>
      <protection/>
    </xf>
    <xf numFmtId="49" fontId="14" fillId="0" borderId="11" xfId="0" applyNumberFormat="1" applyFont="1" applyFill="1" applyBorder="1" applyAlignment="1" applyProtection="1" quotePrefix="1">
      <alignment horizontal="left" vertical="top"/>
      <protection/>
    </xf>
    <xf numFmtId="49" fontId="14" fillId="36" borderId="11" xfId="0" applyNumberFormat="1" applyFont="1" applyFill="1" applyBorder="1" applyAlignment="1" applyProtection="1" quotePrefix="1">
      <alignment horizontal="left" indent="1"/>
      <protection/>
    </xf>
    <xf numFmtId="49" fontId="14" fillId="34" borderId="11" xfId="0" applyNumberFormat="1" applyFont="1" applyFill="1" applyBorder="1" applyAlignment="1" applyProtection="1">
      <alignment horizontal="left" indent="1"/>
      <protection/>
    </xf>
    <xf numFmtId="49" fontId="14" fillId="38" borderId="11" xfId="0" applyNumberFormat="1" applyFont="1" applyFill="1" applyBorder="1" applyAlignment="1" applyProtection="1" quotePrefix="1">
      <alignment horizontal="left" indent="1"/>
      <protection/>
    </xf>
    <xf numFmtId="49" fontId="15" fillId="0" borderId="11" xfId="0" applyNumberFormat="1" applyFont="1" applyFill="1" applyBorder="1" applyAlignment="1" applyProtection="1">
      <alignment/>
      <protection/>
    </xf>
    <xf numFmtId="49" fontId="15" fillId="38" borderId="11" xfId="0" applyNumberFormat="1" applyFont="1" applyFill="1" applyBorder="1" applyAlignment="1" applyProtection="1">
      <alignment horizontal="left" indent="1"/>
      <protection/>
    </xf>
    <xf numFmtId="49" fontId="15" fillId="0" borderId="11" xfId="0" applyNumberFormat="1" applyFont="1" applyFill="1" applyBorder="1" applyAlignment="1" applyProtection="1">
      <alignment/>
      <protection/>
    </xf>
    <xf numFmtId="4" fontId="6" fillId="35" borderId="17" xfId="59" applyNumberFormat="1" applyFont="1" applyFill="1" applyBorder="1" applyAlignment="1">
      <alignment horizontal="right"/>
      <protection/>
    </xf>
    <xf numFmtId="4" fontId="26" fillId="35" borderId="18" xfId="0" applyNumberFormat="1" applyFont="1" applyFill="1" applyBorder="1" applyAlignment="1">
      <alignment horizontal="right"/>
    </xf>
    <xf numFmtId="4" fontId="26" fillId="35" borderId="14" xfId="0" applyNumberFormat="1" applyFont="1" applyFill="1" applyBorder="1" applyAlignment="1">
      <alignment horizontal="right"/>
    </xf>
    <xf numFmtId="4" fontId="26" fillId="35" borderId="19" xfId="0" applyNumberFormat="1" applyFont="1" applyFill="1" applyBorder="1" applyAlignment="1">
      <alignment horizontal="right"/>
    </xf>
    <xf numFmtId="4" fontId="6" fillId="35" borderId="20" xfId="59" applyNumberFormat="1" applyFont="1" applyFill="1" applyBorder="1" applyAlignment="1">
      <alignment horizontal="right"/>
      <protection/>
    </xf>
    <xf numFmtId="0" fontId="0" fillId="0" borderId="21" xfId="0" applyBorder="1" applyAlignment="1">
      <alignment/>
    </xf>
    <xf numFmtId="4" fontId="6" fillId="0" borderId="22" xfId="59" applyNumberFormat="1" applyFont="1" applyFill="1" applyBorder="1" applyAlignment="1">
      <alignment horizontal="right"/>
      <protection/>
    </xf>
    <xf numFmtId="4" fontId="4" fillId="0" borderId="22" xfId="59" applyNumberFormat="1" applyFont="1" applyFill="1" applyBorder="1" applyAlignment="1">
      <alignment horizontal="right"/>
      <protection/>
    </xf>
    <xf numFmtId="4" fontId="4" fillId="0" borderId="22" xfId="59" applyNumberFormat="1" applyFont="1" applyFill="1" applyBorder="1" applyAlignment="1">
      <alignment/>
      <protection/>
    </xf>
    <xf numFmtId="4" fontId="8" fillId="35" borderId="22" xfId="59" applyNumberFormat="1" applyFont="1" applyFill="1" applyBorder="1" applyAlignment="1">
      <alignment horizontal="right"/>
      <protection/>
    </xf>
    <xf numFmtId="4" fontId="6" fillId="0" borderId="22" xfId="59" applyNumberFormat="1" applyFont="1" applyFill="1" applyBorder="1" applyAlignment="1">
      <alignment horizontal="right"/>
      <protection/>
    </xf>
    <xf numFmtId="4" fontId="6" fillId="35" borderId="22" xfId="59" applyNumberFormat="1" applyFont="1" applyFill="1" applyBorder="1" applyAlignment="1">
      <alignment horizontal="right"/>
      <protection/>
    </xf>
    <xf numFmtId="4" fontId="8" fillId="0" borderId="22" xfId="59" applyNumberFormat="1" applyFont="1" applyFill="1" applyBorder="1" applyAlignment="1">
      <alignment horizontal="right"/>
      <protection/>
    </xf>
    <xf numFmtId="4" fontId="10" fillId="0" borderId="22" xfId="59" applyNumberFormat="1" applyFont="1" applyFill="1" applyBorder="1" applyAlignment="1">
      <alignment horizontal="right"/>
      <protection/>
    </xf>
    <xf numFmtId="4" fontId="19" fillId="0" borderId="22" xfId="59" applyNumberFormat="1" applyFont="1" applyFill="1" applyBorder="1" applyAlignment="1">
      <alignment horizontal="right"/>
      <protection/>
    </xf>
    <xf numFmtId="4" fontId="14" fillId="0" borderId="22" xfId="59" applyNumberFormat="1" applyFont="1" applyFill="1" applyBorder="1" applyAlignment="1">
      <alignment horizontal="right" vertical="top"/>
      <protection/>
    </xf>
    <xf numFmtId="4" fontId="14" fillId="0" borderId="22" xfId="59" applyNumberFormat="1" applyFont="1" applyFill="1" applyBorder="1" applyAlignment="1">
      <alignment horizontal="right" vertical="top" wrapText="1"/>
      <protection/>
    </xf>
    <xf numFmtId="4" fontId="4" fillId="0" borderId="22" xfId="59" applyNumberFormat="1" applyFont="1" applyFill="1" applyBorder="1" applyAlignment="1">
      <alignment horizontal="right"/>
      <protection/>
    </xf>
    <xf numFmtId="4" fontId="6" fillId="35" borderId="22" xfId="0" applyNumberFormat="1" applyFont="1" applyFill="1" applyBorder="1" applyAlignment="1">
      <alignment horizontal="right" vertical="center"/>
    </xf>
    <xf numFmtId="4" fontId="6" fillId="0" borderId="22" xfId="0" applyNumberFormat="1" applyFont="1" applyFill="1" applyBorder="1" applyAlignment="1">
      <alignment horizontal="right" vertical="center"/>
    </xf>
    <xf numFmtId="4" fontId="4" fillId="0" borderId="22" xfId="0" applyNumberFormat="1" applyFont="1" applyFill="1" applyBorder="1" applyAlignment="1">
      <alignment horizontal="right" vertical="center"/>
    </xf>
    <xf numFmtId="4" fontId="4" fillId="0" borderId="22" xfId="0" applyNumberFormat="1" applyFont="1" applyFill="1" applyBorder="1" applyAlignment="1">
      <alignment horizontal="right" vertical="top"/>
    </xf>
    <xf numFmtId="4" fontId="4" fillId="36" borderId="22" xfId="0" applyNumberFormat="1" applyFont="1" applyFill="1" applyBorder="1" applyAlignment="1">
      <alignment horizontal="right" vertical="center"/>
    </xf>
    <xf numFmtId="4" fontId="4" fillId="34" borderId="22" xfId="0" applyNumberFormat="1" applyFont="1" applyFill="1" applyBorder="1" applyAlignment="1">
      <alignment horizontal="right" vertical="center"/>
    </xf>
    <xf numFmtId="4" fontId="7" fillId="34" borderId="22" xfId="0" applyNumberFormat="1" applyFont="1" applyFill="1" applyBorder="1" applyAlignment="1">
      <alignment horizontal="right" vertical="center"/>
    </xf>
    <xf numFmtId="4" fontId="4" fillId="38" borderId="22" xfId="0" applyNumberFormat="1" applyFont="1" applyFill="1" applyBorder="1" applyAlignment="1">
      <alignment horizontal="right" vertical="center"/>
    </xf>
    <xf numFmtId="4" fontId="13" fillId="38" borderId="22" xfId="0" applyNumberFormat="1" applyFont="1" applyFill="1" applyBorder="1" applyAlignment="1">
      <alignment horizontal="right" vertical="center"/>
    </xf>
    <xf numFmtId="4" fontId="6" fillId="38" borderId="22" xfId="0" applyNumberFormat="1" applyFont="1" applyFill="1" applyBorder="1" applyAlignment="1">
      <alignment horizontal="right" vertical="top"/>
    </xf>
    <xf numFmtId="4" fontId="4" fillId="34" borderId="22" xfId="0" applyNumberFormat="1" applyFont="1" applyFill="1" applyBorder="1" applyAlignment="1">
      <alignment horizontal="right" vertical="center"/>
    </xf>
    <xf numFmtId="4" fontId="6" fillId="38" borderId="22" xfId="0" applyNumberFormat="1" applyFont="1" applyFill="1" applyBorder="1" applyAlignment="1">
      <alignment horizontal="right" vertical="center"/>
    </xf>
    <xf numFmtId="4" fontId="8" fillId="0" borderId="22" xfId="0" applyNumberFormat="1" applyFont="1" applyFill="1" applyBorder="1" applyAlignment="1">
      <alignment horizontal="right" vertical="center"/>
    </xf>
    <xf numFmtId="4" fontId="4" fillId="33" borderId="22" xfId="0" applyNumberFormat="1" applyFont="1" applyFill="1" applyBorder="1" applyAlignment="1">
      <alignment horizontal="right" vertical="center"/>
    </xf>
    <xf numFmtId="4" fontId="8" fillId="0" borderId="22" xfId="0" applyNumberFormat="1" applyFont="1" applyFill="1" applyBorder="1" applyAlignment="1">
      <alignment horizontal="right" vertical="center"/>
    </xf>
    <xf numFmtId="4" fontId="6" fillId="0" borderId="22" xfId="0" applyNumberFormat="1" applyFont="1" applyFill="1" applyBorder="1" applyAlignment="1">
      <alignment horizontal="right" vertical="center"/>
    </xf>
    <xf numFmtId="4" fontId="4" fillId="0" borderId="22" xfId="0" applyNumberFormat="1" applyFont="1" applyFill="1" applyBorder="1" applyAlignment="1">
      <alignment horizontal="right" vertical="center"/>
    </xf>
    <xf numFmtId="4" fontId="8" fillId="38" borderId="22" xfId="0" applyNumberFormat="1" applyFont="1" applyFill="1" applyBorder="1" applyAlignment="1">
      <alignment horizontal="right" vertical="center"/>
    </xf>
    <xf numFmtId="3" fontId="6" fillId="0" borderId="23" xfId="0" applyNumberFormat="1" applyFont="1" applyFill="1" applyBorder="1" applyAlignment="1">
      <alignment/>
    </xf>
    <xf numFmtId="0" fontId="6" fillId="0" borderId="23" xfId="0" applyFont="1" applyFill="1" applyBorder="1" applyAlignment="1">
      <alignment/>
    </xf>
    <xf numFmtId="0" fontId="6" fillId="0" borderId="23" xfId="0" applyFont="1" applyFill="1" applyBorder="1" applyAlignment="1">
      <alignment horizontal="left"/>
    </xf>
    <xf numFmtId="0" fontId="0" fillId="0" borderId="24" xfId="0" applyBorder="1" applyAlignment="1">
      <alignment/>
    </xf>
    <xf numFmtId="0" fontId="0" fillId="0" borderId="0" xfId="0" applyFont="1" applyAlignment="1">
      <alignment/>
    </xf>
    <xf numFmtId="49" fontId="15" fillId="34" borderId="10" xfId="0" applyNumberFormat="1" applyFont="1" applyFill="1" applyBorder="1" applyAlignment="1" applyProtection="1">
      <alignment/>
      <protection/>
    </xf>
    <xf numFmtId="49" fontId="4" fillId="34" borderId="10" xfId="0" applyNumberFormat="1" applyFont="1" applyFill="1" applyBorder="1" applyAlignment="1" applyProtection="1">
      <alignment horizontal="right"/>
      <protection/>
    </xf>
    <xf numFmtId="49" fontId="4" fillId="0" borderId="10" xfId="0" applyNumberFormat="1" applyFont="1" applyFill="1" applyBorder="1" applyAlignment="1" applyProtection="1">
      <alignment horizontal="right"/>
      <protection/>
    </xf>
    <xf numFmtId="49" fontId="14" fillId="0" borderId="10" xfId="0" applyNumberFormat="1" applyFont="1" applyFill="1" applyBorder="1" applyAlignment="1" applyProtection="1">
      <alignment horizontal="left" vertical="center" indent="1"/>
      <protection/>
    </xf>
    <xf numFmtId="49" fontId="4" fillId="0" borderId="10" xfId="0" applyNumberFormat="1" applyFont="1" applyFill="1" applyBorder="1" applyAlignment="1" applyProtection="1">
      <alignment horizontal="right" vertical="center"/>
      <protection/>
    </xf>
    <xf numFmtId="49" fontId="4" fillId="0" borderId="11" xfId="0" applyNumberFormat="1" applyFont="1" applyFill="1" applyBorder="1" applyAlignment="1" applyProtection="1">
      <alignment horizontal="right"/>
      <protection/>
    </xf>
    <xf numFmtId="0" fontId="4" fillId="0" borderId="11" xfId="59" applyFont="1" applyFill="1" applyBorder="1" applyAlignment="1">
      <alignment horizontal="right"/>
      <protection/>
    </xf>
    <xf numFmtId="3" fontId="4" fillId="34" borderId="10" xfId="0" applyNumberFormat="1" applyFont="1" applyFill="1" applyBorder="1" applyAlignment="1" applyProtection="1">
      <alignment horizontal="right"/>
      <protection/>
    </xf>
    <xf numFmtId="49" fontId="14" fillId="34" borderId="10" xfId="0" applyNumberFormat="1" applyFont="1" applyFill="1" applyBorder="1" applyAlignment="1" applyProtection="1">
      <alignment horizontal="left" vertical="center" indent="1"/>
      <protection/>
    </xf>
    <xf numFmtId="49" fontId="4" fillId="34" borderId="10" xfId="0" applyNumberFormat="1" applyFont="1" applyFill="1" applyBorder="1" applyAlignment="1" applyProtection="1">
      <alignment horizontal="right" vertical="center"/>
      <protection/>
    </xf>
    <xf numFmtId="3" fontId="4" fillId="34" borderId="10" xfId="0" applyNumberFormat="1" applyFont="1" applyFill="1" applyBorder="1" applyAlignment="1" applyProtection="1">
      <alignment horizontal="right" vertical="center"/>
      <protection/>
    </xf>
    <xf numFmtId="3" fontId="14" fillId="34" borderId="10" xfId="0" applyNumberFormat="1" applyFont="1" applyFill="1" applyBorder="1" applyAlignment="1" applyProtection="1">
      <alignment horizontal="left"/>
      <protection/>
    </xf>
    <xf numFmtId="49" fontId="4" fillId="34" borderId="11" xfId="0" applyNumberFormat="1" applyFont="1" applyFill="1" applyBorder="1" applyAlignment="1" applyProtection="1">
      <alignment horizontal="right"/>
      <protection/>
    </xf>
    <xf numFmtId="0" fontId="4" fillId="0" borderId="11" xfId="59" applyFont="1" applyFill="1" applyBorder="1" applyAlignment="1" quotePrefix="1">
      <alignment horizontal="right"/>
      <protection/>
    </xf>
    <xf numFmtId="0" fontId="7" fillId="0" borderId="11" xfId="59" applyFont="1" applyFill="1" applyBorder="1" applyAlignment="1">
      <alignment vertical="center"/>
      <protection/>
    </xf>
    <xf numFmtId="4" fontId="4" fillId="0" borderId="22" xfId="59" applyNumberFormat="1" applyFont="1" applyFill="1" applyBorder="1" applyAlignment="1">
      <alignment horizontal="right" vertical="center"/>
      <protection/>
    </xf>
    <xf numFmtId="49" fontId="4" fillId="0" borderId="10" xfId="0" applyNumberFormat="1" applyFont="1" applyFill="1" applyBorder="1" applyAlignment="1" applyProtection="1" quotePrefix="1">
      <alignment horizontal="right"/>
      <protection/>
    </xf>
    <xf numFmtId="199" fontId="12" fillId="0" borderId="10" xfId="0" applyNumberFormat="1" applyFont="1" applyFill="1" applyBorder="1" applyAlignment="1" applyProtection="1">
      <alignment horizontal="left" vertical="top" wrapText="1"/>
      <protection/>
    </xf>
    <xf numFmtId="199" fontId="12" fillId="34" borderId="11" xfId="0" applyNumberFormat="1" applyFont="1" applyFill="1" applyBorder="1" applyAlignment="1" applyProtection="1">
      <alignment horizontal="left" vertical="top" wrapText="1"/>
      <protection/>
    </xf>
    <xf numFmtId="199" fontId="12" fillId="34" borderId="25" xfId="0" applyNumberFormat="1" applyFont="1" applyFill="1" applyBorder="1" applyAlignment="1" applyProtection="1">
      <alignment horizontal="left" vertical="top" wrapText="1"/>
      <protection/>
    </xf>
    <xf numFmtId="199" fontId="12" fillId="34" borderId="26" xfId="0" applyNumberFormat="1" applyFont="1" applyFill="1" applyBorder="1" applyAlignment="1" applyProtection="1">
      <alignment horizontal="left" vertical="top" wrapText="1"/>
      <protection/>
    </xf>
    <xf numFmtId="37" fontId="12" fillId="0" borderId="11" xfId="0" applyNumberFormat="1" applyFont="1" applyFill="1" applyBorder="1" applyAlignment="1" applyProtection="1">
      <alignment horizontal="left" vertical="top" wrapText="1"/>
      <protection/>
    </xf>
    <xf numFmtId="37" fontId="12" fillId="0" borderId="25" xfId="0" applyNumberFormat="1" applyFont="1" applyFill="1" applyBorder="1" applyAlignment="1" applyProtection="1">
      <alignment horizontal="left" vertical="top" wrapText="1"/>
      <protection/>
    </xf>
    <xf numFmtId="37" fontId="12" fillId="0" borderId="26" xfId="0" applyNumberFormat="1" applyFont="1" applyFill="1" applyBorder="1" applyAlignment="1" applyProtection="1">
      <alignment horizontal="left" vertical="top" wrapText="1"/>
      <protection/>
    </xf>
    <xf numFmtId="199" fontId="12" fillId="0" borderId="11" xfId="0" applyNumberFormat="1" applyFont="1" applyFill="1" applyBorder="1" applyAlignment="1" applyProtection="1">
      <alignment horizontal="left" vertical="top"/>
      <protection/>
    </xf>
    <xf numFmtId="199" fontId="12" fillId="0" borderId="25" xfId="0" applyNumberFormat="1" applyFont="1" applyFill="1" applyBorder="1" applyAlignment="1" applyProtection="1">
      <alignment horizontal="left" vertical="top"/>
      <protection/>
    </xf>
    <xf numFmtId="199" fontId="12" fillId="0" borderId="26" xfId="0" applyNumberFormat="1" applyFont="1" applyFill="1" applyBorder="1" applyAlignment="1" applyProtection="1">
      <alignment horizontal="left" vertical="top"/>
      <protection/>
    </xf>
    <xf numFmtId="199" fontId="12" fillId="0" borderId="11" xfId="0" applyNumberFormat="1" applyFont="1" applyFill="1" applyBorder="1" applyAlignment="1" applyProtection="1">
      <alignment horizontal="left" vertical="top" wrapText="1"/>
      <protection/>
    </xf>
    <xf numFmtId="199" fontId="12" fillId="0" borderId="25" xfId="0" applyNumberFormat="1" applyFont="1" applyFill="1" applyBorder="1" applyAlignment="1" applyProtection="1">
      <alignment horizontal="left" vertical="top" wrapText="1"/>
      <protection/>
    </xf>
    <xf numFmtId="199" fontId="12" fillId="0" borderId="26" xfId="0" applyNumberFormat="1" applyFont="1" applyFill="1" applyBorder="1" applyAlignment="1" applyProtection="1">
      <alignment horizontal="left" vertical="top" wrapText="1"/>
      <protection/>
    </xf>
    <xf numFmtId="199" fontId="9" fillId="38" borderId="10" xfId="0" applyNumberFormat="1" applyFont="1" applyFill="1" applyBorder="1" applyAlignment="1" applyProtection="1">
      <alignment horizontal="left" vertical="top" wrapText="1"/>
      <protection/>
    </xf>
    <xf numFmtId="199" fontId="10" fillId="38" borderId="10" xfId="0" applyNumberFormat="1" applyFont="1" applyFill="1" applyBorder="1" applyAlignment="1" applyProtection="1">
      <alignment horizontal="left" vertical="top" wrapText="1"/>
      <protection/>
    </xf>
    <xf numFmtId="37" fontId="12" fillId="0" borderId="10" xfId="0" applyNumberFormat="1" applyFont="1" applyFill="1" applyBorder="1" applyAlignment="1" applyProtection="1">
      <alignment horizontal="left" vertical="top" wrapText="1"/>
      <protection/>
    </xf>
    <xf numFmtId="199" fontId="11" fillId="34" borderId="25" xfId="0" applyNumberFormat="1" applyFont="1" applyFill="1" applyBorder="1" applyAlignment="1" applyProtection="1">
      <alignment horizontal="left" vertical="top" wrapText="1"/>
      <protection/>
    </xf>
    <xf numFmtId="199" fontId="11" fillId="34" borderId="26" xfId="0" applyNumberFormat="1" applyFont="1" applyFill="1" applyBorder="1" applyAlignment="1" applyProtection="1">
      <alignment horizontal="left" vertical="top" wrapText="1"/>
      <protection/>
    </xf>
    <xf numFmtId="0" fontId="25" fillId="0" borderId="27" xfId="0" applyFont="1" applyBorder="1" applyAlignment="1">
      <alignment horizontal="center"/>
    </xf>
    <xf numFmtId="0" fontId="25" fillId="0" borderId="0" xfId="0" applyFont="1" applyAlignment="1">
      <alignment horizontal="center"/>
    </xf>
    <xf numFmtId="199" fontId="12" fillId="34" borderId="10" xfId="0" applyNumberFormat="1" applyFont="1" applyFill="1" applyBorder="1" applyAlignment="1" applyProtection="1">
      <alignment horizontal="left" vertical="top" wrapText="1"/>
      <protection/>
    </xf>
    <xf numFmtId="199" fontId="11" fillId="34" borderId="11" xfId="0" applyNumberFormat="1" applyFont="1" applyFill="1" applyBorder="1" applyAlignment="1" applyProtection="1">
      <alignment horizontal="left" vertical="top" wrapText="1"/>
      <protection/>
    </xf>
    <xf numFmtId="37" fontId="11" fillId="0" borderId="11" xfId="0" applyNumberFormat="1" applyFont="1" applyFill="1" applyBorder="1" applyAlignment="1" applyProtection="1">
      <alignment horizontal="left" vertical="top" wrapText="1"/>
      <protection/>
    </xf>
    <xf numFmtId="37" fontId="11" fillId="0" borderId="25" xfId="0" applyNumberFormat="1" applyFont="1" applyFill="1" applyBorder="1" applyAlignment="1" applyProtection="1">
      <alignment horizontal="left" vertical="top" wrapText="1"/>
      <protection/>
    </xf>
    <xf numFmtId="37" fontId="11" fillId="0" borderId="26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Font="1" applyAlignment="1">
      <alignment horizontal="center"/>
    </xf>
    <xf numFmtId="0" fontId="10" fillId="0" borderId="11" xfId="59" applyFont="1" applyFill="1" applyBorder="1" applyAlignment="1">
      <alignment horizontal="left" vertical="top" wrapText="1"/>
      <protection/>
    </xf>
    <xf numFmtId="0" fontId="10" fillId="0" borderId="25" xfId="59" applyFont="1" applyFill="1" applyBorder="1" applyAlignment="1">
      <alignment horizontal="left" vertical="top" wrapText="1"/>
      <protection/>
    </xf>
    <xf numFmtId="0" fontId="10" fillId="0" borderId="26" xfId="59" applyFont="1" applyFill="1" applyBorder="1" applyAlignment="1">
      <alignment horizontal="left" vertical="top" wrapText="1"/>
      <protection/>
    </xf>
    <xf numFmtId="199" fontId="10" fillId="36" borderId="10" xfId="0" applyNumberFormat="1" applyFont="1" applyFill="1" applyBorder="1" applyAlignment="1" applyProtection="1">
      <alignment horizontal="left" vertical="top" wrapText="1"/>
      <protection/>
    </xf>
    <xf numFmtId="0" fontId="10" fillId="0" borderId="10" xfId="0" applyFont="1" applyFill="1" applyBorder="1" applyAlignment="1">
      <alignment horizontal="left" vertical="top" wrapText="1"/>
    </xf>
    <xf numFmtId="199" fontId="11" fillId="35" borderId="11" xfId="0" applyNumberFormat="1" applyFont="1" applyFill="1" applyBorder="1" applyAlignment="1" applyProtection="1">
      <alignment horizontal="left"/>
      <protection/>
    </xf>
    <xf numFmtId="199" fontId="11" fillId="35" borderId="25" xfId="0" applyNumberFormat="1" applyFont="1" applyFill="1" applyBorder="1" applyAlignment="1" applyProtection="1">
      <alignment horizontal="left"/>
      <protection/>
    </xf>
    <xf numFmtId="199" fontId="11" fillId="35" borderId="26" xfId="0" applyNumberFormat="1" applyFont="1" applyFill="1" applyBorder="1" applyAlignment="1" applyProtection="1">
      <alignment horizontal="left"/>
      <protection/>
    </xf>
    <xf numFmtId="199" fontId="11" fillId="0" borderId="10" xfId="0" applyNumberFormat="1" applyFont="1" applyFill="1" applyBorder="1" applyAlignment="1" applyProtection="1">
      <alignment horizontal="left" vertical="top" wrapText="1"/>
      <protection/>
    </xf>
    <xf numFmtId="199" fontId="12" fillId="0" borderId="11" xfId="0" applyNumberFormat="1" applyFont="1" applyFill="1" applyBorder="1" applyAlignment="1" applyProtection="1">
      <alignment horizontal="center" vertical="top" wrapText="1"/>
      <protection/>
    </xf>
    <xf numFmtId="199" fontId="12" fillId="0" borderId="25" xfId="0" applyNumberFormat="1" applyFont="1" applyFill="1" applyBorder="1" applyAlignment="1" applyProtection="1">
      <alignment horizontal="center" vertical="top" wrapText="1"/>
      <protection/>
    </xf>
    <xf numFmtId="199" fontId="12" fillId="0" borderId="26" xfId="0" applyNumberFormat="1" applyFont="1" applyFill="1" applyBorder="1" applyAlignment="1" applyProtection="1">
      <alignment horizontal="center" vertical="top" wrapText="1"/>
      <protection/>
    </xf>
    <xf numFmtId="199" fontId="12" fillId="33" borderId="11" xfId="0" applyNumberFormat="1" applyFont="1" applyFill="1" applyBorder="1" applyAlignment="1" applyProtection="1">
      <alignment horizontal="left" vertical="top" wrapText="1"/>
      <protection/>
    </xf>
    <xf numFmtId="199" fontId="12" fillId="33" borderId="25" xfId="0" applyNumberFormat="1" applyFont="1" applyFill="1" applyBorder="1" applyAlignment="1" applyProtection="1">
      <alignment horizontal="left" vertical="top" wrapText="1"/>
      <protection/>
    </xf>
    <xf numFmtId="199" fontId="12" fillId="33" borderId="26" xfId="0" applyNumberFormat="1" applyFont="1" applyFill="1" applyBorder="1" applyAlignment="1" applyProtection="1">
      <alignment horizontal="left" vertical="top" wrapText="1"/>
      <protection/>
    </xf>
    <xf numFmtId="199" fontId="12" fillId="0" borderId="10" xfId="0" applyNumberFormat="1" applyFont="1" applyFill="1" applyBorder="1" applyAlignment="1" applyProtection="1">
      <alignment horizontal="left" vertical="top"/>
      <protection/>
    </xf>
    <xf numFmtId="199" fontId="12" fillId="33" borderId="11" xfId="0" applyNumberFormat="1" applyFont="1" applyFill="1" applyBorder="1" applyAlignment="1" applyProtection="1">
      <alignment horizontal="left" vertical="top"/>
      <protection/>
    </xf>
    <xf numFmtId="199" fontId="12" fillId="33" borderId="25" xfId="0" applyNumberFormat="1" applyFont="1" applyFill="1" applyBorder="1" applyAlignment="1" applyProtection="1">
      <alignment horizontal="left" vertical="top"/>
      <protection/>
    </xf>
    <xf numFmtId="199" fontId="12" fillId="33" borderId="26" xfId="0" applyNumberFormat="1" applyFont="1" applyFill="1" applyBorder="1" applyAlignment="1" applyProtection="1">
      <alignment horizontal="left" vertical="top"/>
      <protection/>
    </xf>
    <xf numFmtId="0" fontId="20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wrapText="1"/>
    </xf>
    <xf numFmtId="199" fontId="10" fillId="0" borderId="10" xfId="0" applyNumberFormat="1" applyFont="1" applyFill="1" applyBorder="1" applyAlignment="1" applyProtection="1">
      <alignment horizontal="left"/>
      <protection/>
    </xf>
    <xf numFmtId="0" fontId="4" fillId="0" borderId="11" xfId="0" applyFont="1" applyFill="1" applyBorder="1" applyAlignment="1">
      <alignment horizontal="left" vertical="top" wrapText="1"/>
    </xf>
    <xf numFmtId="0" fontId="4" fillId="0" borderId="25" xfId="0" applyFont="1" applyFill="1" applyBorder="1" applyAlignment="1">
      <alignment horizontal="left" vertical="top" wrapText="1"/>
    </xf>
    <xf numFmtId="0" fontId="4" fillId="0" borderId="26" xfId="0" applyFont="1" applyFill="1" applyBorder="1" applyAlignment="1">
      <alignment horizontal="left" vertical="top" wrapText="1"/>
    </xf>
    <xf numFmtId="199" fontId="11" fillId="37" borderId="11" xfId="0" applyNumberFormat="1" applyFont="1" applyFill="1" applyBorder="1" applyAlignment="1" applyProtection="1">
      <alignment horizontal="left" vertical="top" wrapText="1"/>
      <protection/>
    </xf>
    <xf numFmtId="199" fontId="11" fillId="37" borderId="25" xfId="0" applyNumberFormat="1" applyFont="1" applyFill="1" applyBorder="1" applyAlignment="1" applyProtection="1">
      <alignment horizontal="left" vertical="top" wrapText="1"/>
      <protection/>
    </xf>
    <xf numFmtId="199" fontId="11" fillId="37" borderId="26" xfId="0" applyNumberFormat="1" applyFont="1" applyFill="1" applyBorder="1" applyAlignment="1" applyProtection="1">
      <alignment horizontal="left" vertical="top" wrapText="1"/>
      <protection/>
    </xf>
    <xf numFmtId="0" fontId="20" fillId="0" borderId="10" xfId="59" applyFont="1" applyFill="1" applyBorder="1" applyAlignment="1">
      <alignment horizontal="left" vertical="top" wrapText="1"/>
      <protection/>
    </xf>
    <xf numFmtId="0" fontId="10" fillId="0" borderId="10" xfId="0" applyFont="1" applyFill="1" applyBorder="1" applyAlignment="1" quotePrefix="1">
      <alignment horizontal="left" vertical="top" wrapText="1"/>
    </xf>
    <xf numFmtId="0" fontId="20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left" wrapText="1"/>
    </xf>
    <xf numFmtId="0" fontId="6" fillId="0" borderId="25" xfId="0" applyFont="1" applyFill="1" applyBorder="1" applyAlignment="1">
      <alignment horizontal="left" wrapText="1"/>
    </xf>
    <xf numFmtId="0" fontId="6" fillId="0" borderId="26" xfId="0" applyFont="1" applyFill="1" applyBorder="1" applyAlignment="1">
      <alignment horizontal="left" wrapText="1"/>
    </xf>
    <xf numFmtId="0" fontId="7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wrapText="1"/>
    </xf>
    <xf numFmtId="0" fontId="8" fillId="0" borderId="10" xfId="0" applyFont="1" applyFill="1" applyBorder="1" applyAlignment="1">
      <alignment horizontal="left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/>
    </xf>
    <xf numFmtId="0" fontId="20" fillId="0" borderId="10" xfId="59" applyFont="1" applyFill="1" applyBorder="1" applyAlignment="1">
      <alignment horizontal="left" wrapText="1"/>
      <protection/>
    </xf>
    <xf numFmtId="49" fontId="8" fillId="35" borderId="10" xfId="0" applyNumberFormat="1" applyFont="1" applyFill="1" applyBorder="1" applyAlignment="1">
      <alignment horizontal="left" wrapText="1"/>
    </xf>
    <xf numFmtId="0" fontId="6" fillId="0" borderId="10" xfId="59" applyFont="1" applyFill="1" applyBorder="1" applyAlignment="1">
      <alignment horizontal="center" wrapText="1"/>
      <protection/>
    </xf>
    <xf numFmtId="0" fontId="6" fillId="0" borderId="10" xfId="0" applyFont="1" applyFill="1" applyBorder="1" applyAlignment="1">
      <alignment horizontal="left" vertical="top" wrapText="1"/>
    </xf>
    <xf numFmtId="3" fontId="15" fillId="0" borderId="10" xfId="0" applyNumberFormat="1" applyFont="1" applyFill="1" applyBorder="1" applyAlignment="1">
      <alignment horizontal="left" vertical="top" wrapText="1"/>
    </xf>
    <xf numFmtId="0" fontId="10" fillId="0" borderId="10" xfId="59" applyFont="1" applyFill="1" applyBorder="1" applyAlignment="1">
      <alignment horizontal="left" vertical="top" wrapText="1"/>
      <protection/>
    </xf>
    <xf numFmtId="0" fontId="6" fillId="0" borderId="10" xfId="0" applyFont="1" applyFill="1" applyBorder="1" applyAlignment="1">
      <alignment horizontal="left" wrapText="1"/>
    </xf>
    <xf numFmtId="49" fontId="8" fillId="0" borderId="10" xfId="0" applyNumberFormat="1" applyFont="1" applyFill="1" applyBorder="1" applyAlignment="1">
      <alignment horizontal="left" wrapText="1"/>
    </xf>
    <xf numFmtId="1" fontId="4" fillId="0" borderId="10" xfId="58" applyNumberFormat="1" applyFont="1" applyFill="1" applyBorder="1" applyAlignment="1">
      <alignment horizontal="left"/>
      <protection/>
    </xf>
    <xf numFmtId="0" fontId="4" fillId="0" borderId="10" xfId="0" applyFont="1" applyFill="1" applyBorder="1" applyAlignment="1">
      <alignment horizontal="left" vertical="top"/>
    </xf>
    <xf numFmtId="0" fontId="24" fillId="0" borderId="12" xfId="0" applyFont="1" applyBorder="1" applyAlignment="1">
      <alignment horizontal="center" vertical="center" wrapText="1"/>
    </xf>
    <xf numFmtId="0" fontId="24" fillId="0" borderId="28" xfId="0" applyFont="1" applyBorder="1" applyAlignment="1">
      <alignment horizontal="center" vertical="center" wrapText="1"/>
    </xf>
    <xf numFmtId="0" fontId="21" fillId="35" borderId="29" xfId="0" applyFont="1" applyFill="1" applyBorder="1" applyAlignment="1">
      <alignment horizontal="left"/>
    </xf>
    <xf numFmtId="0" fontId="21" fillId="35" borderId="30" xfId="0" applyFont="1" applyFill="1" applyBorder="1" applyAlignment="1">
      <alignment horizontal="left"/>
    </xf>
    <xf numFmtId="0" fontId="21" fillId="35" borderId="31" xfId="0" applyFont="1" applyFill="1" applyBorder="1" applyAlignment="1">
      <alignment horizontal="left"/>
    </xf>
    <xf numFmtId="49" fontId="6" fillId="35" borderId="17" xfId="0" applyNumberFormat="1" applyFont="1" applyFill="1" applyBorder="1" applyAlignment="1">
      <alignment horizontal="left" wrapText="1"/>
    </xf>
    <xf numFmtId="0" fontId="24" fillId="0" borderId="29" xfId="0" applyFont="1" applyBorder="1" applyAlignment="1">
      <alignment horizontal="center" vertical="center"/>
    </xf>
    <xf numFmtId="0" fontId="24" fillId="0" borderId="30" xfId="0" applyFont="1" applyBorder="1" applyAlignment="1">
      <alignment horizontal="center" vertical="center"/>
    </xf>
    <xf numFmtId="0" fontId="24" fillId="0" borderId="31" xfId="0" applyFont="1" applyBorder="1" applyAlignment="1">
      <alignment horizontal="center" vertical="center"/>
    </xf>
    <xf numFmtId="0" fontId="24" fillId="0" borderId="28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4" fillId="0" borderId="32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24" fillId="0" borderId="33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top"/>
    </xf>
    <xf numFmtId="0" fontId="6" fillId="0" borderId="11" xfId="0" applyFont="1" applyFill="1" applyBorder="1" applyAlignment="1">
      <alignment horizontal="left" vertical="top" wrapText="1"/>
    </xf>
    <xf numFmtId="0" fontId="6" fillId="0" borderId="25" xfId="0" applyFont="1" applyFill="1" applyBorder="1" applyAlignment="1">
      <alignment horizontal="left" vertical="top" wrapText="1"/>
    </xf>
    <xf numFmtId="0" fontId="6" fillId="0" borderId="26" xfId="0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horizontal="left"/>
    </xf>
    <xf numFmtId="3" fontId="9" fillId="0" borderId="10" xfId="0" applyNumberFormat="1" applyFont="1" applyFill="1" applyBorder="1" applyAlignment="1">
      <alignment horizontal="left" vertical="top" wrapText="1"/>
    </xf>
    <xf numFmtId="3" fontId="6" fillId="0" borderId="10" xfId="0" applyNumberFormat="1" applyFont="1" applyFill="1" applyBorder="1" applyAlignment="1">
      <alignment horizontal="left" wrapText="1"/>
    </xf>
    <xf numFmtId="0" fontId="4" fillId="0" borderId="10" xfId="59" applyFont="1" applyFill="1" applyBorder="1" applyAlignment="1">
      <alignment horizontal="left"/>
      <protection/>
    </xf>
    <xf numFmtId="199" fontId="11" fillId="0" borderId="11" xfId="0" applyNumberFormat="1" applyFont="1" applyFill="1" applyBorder="1" applyAlignment="1" applyProtection="1">
      <alignment horizontal="left" vertical="top" wrapText="1"/>
      <protection/>
    </xf>
    <xf numFmtId="199" fontId="11" fillId="0" borderId="25" xfId="0" applyNumberFormat="1" applyFont="1" applyFill="1" applyBorder="1" applyAlignment="1" applyProtection="1">
      <alignment horizontal="left" vertical="top" wrapText="1"/>
      <protection/>
    </xf>
    <xf numFmtId="199" fontId="11" fillId="0" borderId="26" xfId="0" applyNumberFormat="1" applyFont="1" applyFill="1" applyBorder="1" applyAlignment="1" applyProtection="1">
      <alignment horizontal="left" vertical="top" wrapText="1"/>
      <protection/>
    </xf>
    <xf numFmtId="0" fontId="8" fillId="0" borderId="10" xfId="0" applyFont="1" applyFill="1" applyBorder="1" applyAlignment="1">
      <alignment horizontal="left" vertical="top" wrapText="1"/>
    </xf>
    <xf numFmtId="1" fontId="8" fillId="0" borderId="10" xfId="58" applyNumberFormat="1" applyFont="1" applyFill="1" applyBorder="1" applyAlignment="1">
      <alignment horizontal="left"/>
      <protection/>
    </xf>
    <xf numFmtId="199" fontId="10" fillId="34" borderId="11" xfId="0" applyNumberFormat="1" applyFont="1" applyFill="1" applyBorder="1" applyAlignment="1" applyProtection="1">
      <alignment horizontal="left"/>
      <protection/>
    </xf>
    <xf numFmtId="199" fontId="10" fillId="34" borderId="25" xfId="0" applyNumberFormat="1" applyFont="1" applyFill="1" applyBorder="1" applyAlignment="1" applyProtection="1">
      <alignment horizontal="left"/>
      <protection/>
    </xf>
    <xf numFmtId="199" fontId="10" fillId="34" borderId="26" xfId="0" applyNumberFormat="1" applyFont="1" applyFill="1" applyBorder="1" applyAlignment="1" applyProtection="1">
      <alignment horizontal="left"/>
      <protection/>
    </xf>
    <xf numFmtId="199" fontId="10" fillId="34" borderId="11" xfId="0" applyNumberFormat="1" applyFont="1" applyFill="1" applyBorder="1" applyAlignment="1" applyProtection="1">
      <alignment horizontal="center"/>
      <protection/>
    </xf>
    <xf numFmtId="199" fontId="10" fillId="34" borderId="25" xfId="0" applyNumberFormat="1" applyFont="1" applyFill="1" applyBorder="1" applyAlignment="1" applyProtection="1">
      <alignment horizontal="center"/>
      <protection/>
    </xf>
    <xf numFmtId="199" fontId="10" fillId="34" borderId="26" xfId="0" applyNumberFormat="1" applyFont="1" applyFill="1" applyBorder="1" applyAlignment="1" applyProtection="1">
      <alignment horizont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mach31" xfId="58"/>
    <cellStyle name="Normal_Machete buget 99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Manager\Desktop\140%2004%204%20iuli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40-04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17"/>
  <sheetViews>
    <sheetView tabSelected="1" view="pageLayout" workbookViewId="0" topLeftCell="A147">
      <selection activeCell="L286" sqref="L286"/>
    </sheetView>
  </sheetViews>
  <sheetFormatPr defaultColWidth="9.140625" defaultRowHeight="12.75"/>
  <cols>
    <col min="3" max="3" width="21.57421875" style="0" customWidth="1"/>
    <col min="4" max="4" width="9.421875" style="0" customWidth="1"/>
    <col min="5" max="6" width="12.57421875" style="0" customWidth="1"/>
    <col min="7" max="7" width="13.7109375" style="0" customWidth="1"/>
    <col min="8" max="8" width="10.140625" style="0" bestFit="1" customWidth="1"/>
  </cols>
  <sheetData>
    <row r="1" ht="12.75">
      <c r="A1" s="203" t="s">
        <v>423</v>
      </c>
    </row>
    <row r="2" spans="1:6" ht="12.75">
      <c r="A2" s="246"/>
      <c r="B2" s="246"/>
      <c r="C2" s="246"/>
      <c r="F2" t="s">
        <v>371</v>
      </c>
    </row>
    <row r="3" ht="13.5" thickBot="1">
      <c r="F3" s="202"/>
    </row>
    <row r="4" spans="1:7" ht="12.75">
      <c r="A4" s="306" t="s">
        <v>370</v>
      </c>
      <c r="B4" s="307"/>
      <c r="C4" s="307"/>
      <c r="D4" s="308"/>
      <c r="E4" s="300" t="s">
        <v>420</v>
      </c>
      <c r="F4" s="300" t="s">
        <v>421</v>
      </c>
      <c r="G4" s="300" t="s">
        <v>422</v>
      </c>
    </row>
    <row r="5" spans="1:8" ht="25.5" customHeight="1" thickBot="1">
      <c r="A5" s="309"/>
      <c r="B5" s="310"/>
      <c r="C5" s="310"/>
      <c r="D5" s="311"/>
      <c r="E5" s="313"/>
      <c r="F5" s="313"/>
      <c r="G5" s="301"/>
      <c r="H5" s="168"/>
    </row>
    <row r="6" spans="1:8" ht="13.5" thickBot="1">
      <c r="A6" s="302" t="s">
        <v>68</v>
      </c>
      <c r="B6" s="303"/>
      <c r="C6" s="304"/>
      <c r="D6" s="95" t="s">
        <v>69</v>
      </c>
      <c r="E6" s="96">
        <f>E8+E94</f>
        <v>262488</v>
      </c>
      <c r="F6" s="96">
        <f>F8+F94</f>
        <v>1185</v>
      </c>
      <c r="G6" s="165">
        <f>G8+G94</f>
        <v>263673</v>
      </c>
      <c r="H6" s="168"/>
    </row>
    <row r="7" spans="1:8" ht="13.5" thickBot="1">
      <c r="A7" s="97" t="s">
        <v>235</v>
      </c>
      <c r="B7" s="98"/>
      <c r="C7" s="99"/>
      <c r="D7" s="100" t="s">
        <v>69</v>
      </c>
      <c r="E7" s="164">
        <f>E140+E156</f>
        <v>298776</v>
      </c>
      <c r="F7" s="164">
        <f>F140+F156</f>
        <v>2145</v>
      </c>
      <c r="G7" s="166">
        <f>G140+G156</f>
        <v>300921</v>
      </c>
      <c r="H7" s="168"/>
    </row>
    <row r="8" spans="1:10" ht="26.25" customHeight="1">
      <c r="A8" s="305" t="s">
        <v>183</v>
      </c>
      <c r="B8" s="305"/>
      <c r="C8" s="305"/>
      <c r="D8" s="101" t="s">
        <v>109</v>
      </c>
      <c r="E8" s="163">
        <f>E10+E66+E73</f>
        <v>201008</v>
      </c>
      <c r="F8" s="163">
        <f>F10+F66+F73</f>
        <v>1185</v>
      </c>
      <c r="G8" s="167">
        <f>G10+G66+G73</f>
        <v>202193</v>
      </c>
      <c r="H8" s="168"/>
      <c r="J8" s="57"/>
    </row>
    <row r="9" spans="1:8" ht="12.75">
      <c r="A9" s="200" t="s">
        <v>62</v>
      </c>
      <c r="B9" s="5"/>
      <c r="C9" s="5"/>
      <c r="D9" s="5" t="s">
        <v>197</v>
      </c>
      <c r="E9" s="13">
        <f>E10+E62</f>
        <v>140459</v>
      </c>
      <c r="F9" s="13">
        <f>F10</f>
        <v>1185</v>
      </c>
      <c r="G9" s="62">
        <f>G10+G62</f>
        <v>141644</v>
      </c>
      <c r="H9" s="168"/>
    </row>
    <row r="10" spans="1:8" ht="12.75">
      <c r="A10" s="201" t="s">
        <v>233</v>
      </c>
      <c r="B10" s="20"/>
      <c r="C10" s="21"/>
      <c r="D10" s="22" t="s">
        <v>198</v>
      </c>
      <c r="E10" s="13">
        <f>E11+E30</f>
        <v>140494</v>
      </c>
      <c r="F10" s="13">
        <f>F11+F30</f>
        <v>1185</v>
      </c>
      <c r="G10" s="62">
        <f>G11+G30</f>
        <v>141679</v>
      </c>
      <c r="H10" s="168"/>
    </row>
    <row r="11" spans="1:8" ht="12.75">
      <c r="A11" s="200" t="s">
        <v>61</v>
      </c>
      <c r="B11" s="1"/>
      <c r="C11" s="1"/>
      <c r="D11" s="22" t="s">
        <v>199</v>
      </c>
      <c r="E11" s="14">
        <f>E12+E15+E18+E22+E28</f>
        <v>136611</v>
      </c>
      <c r="F11" s="14">
        <f>F12+F15+F18+F22+F28</f>
        <v>1185</v>
      </c>
      <c r="G11" s="63">
        <f>G12+G15+G18+G22+G28</f>
        <v>137796</v>
      </c>
      <c r="H11" s="168"/>
    </row>
    <row r="12" spans="1:8" ht="12.75">
      <c r="A12" s="200" t="s">
        <v>365</v>
      </c>
      <c r="B12" s="23"/>
      <c r="C12" s="24"/>
      <c r="D12" s="25" t="s">
        <v>135</v>
      </c>
      <c r="E12" s="14">
        <f>E13+E14</f>
        <v>53882</v>
      </c>
      <c r="F12" s="25"/>
      <c r="G12" s="63">
        <f>G13+G14</f>
        <v>53882</v>
      </c>
      <c r="H12" s="168"/>
    </row>
    <row r="13" spans="1:8" ht="12.75">
      <c r="A13" s="200" t="s">
        <v>117</v>
      </c>
      <c r="B13" s="26" t="s">
        <v>367</v>
      </c>
      <c r="C13" s="23"/>
      <c r="D13" s="25" t="s">
        <v>368</v>
      </c>
      <c r="E13" s="13">
        <v>37314</v>
      </c>
      <c r="F13" s="25"/>
      <c r="G13" s="62">
        <v>37314</v>
      </c>
      <c r="H13" s="168"/>
    </row>
    <row r="14" spans="1:8" ht="20.25" customHeight="1">
      <c r="A14" s="200" t="s">
        <v>118</v>
      </c>
      <c r="B14" s="312" t="s">
        <v>366</v>
      </c>
      <c r="C14" s="312"/>
      <c r="D14" s="25" t="s">
        <v>338</v>
      </c>
      <c r="E14" s="13">
        <v>16568</v>
      </c>
      <c r="F14" s="25"/>
      <c r="G14" s="62">
        <v>16568</v>
      </c>
      <c r="H14" s="168"/>
    </row>
    <row r="15" spans="1:8" ht="12.75">
      <c r="A15" s="200" t="s">
        <v>57</v>
      </c>
      <c r="B15" s="23"/>
      <c r="C15" s="1"/>
      <c r="D15" s="22" t="s">
        <v>369</v>
      </c>
      <c r="E15" s="63">
        <f>E16+E17</f>
        <v>0</v>
      </c>
      <c r="F15" s="133"/>
      <c r="G15" s="63">
        <f>G16+G17</f>
        <v>0</v>
      </c>
      <c r="H15" s="168"/>
    </row>
    <row r="16" spans="1:8" ht="12.75">
      <c r="A16" s="199"/>
      <c r="B16" s="26" t="s">
        <v>353</v>
      </c>
      <c r="C16" s="23"/>
      <c r="D16" s="22" t="s">
        <v>108</v>
      </c>
      <c r="E16" s="62"/>
      <c r="F16" s="133"/>
      <c r="G16" s="62"/>
      <c r="H16" s="168"/>
    </row>
    <row r="17" spans="1:8" ht="12.75">
      <c r="A17" s="199"/>
      <c r="B17" s="1" t="s">
        <v>321</v>
      </c>
      <c r="C17" s="23"/>
      <c r="D17" s="22" t="s">
        <v>336</v>
      </c>
      <c r="E17" s="62"/>
      <c r="F17" s="133"/>
      <c r="G17" s="62"/>
      <c r="H17" s="168"/>
    </row>
    <row r="18" spans="1:8" ht="12.75">
      <c r="A18" s="293" t="s">
        <v>54</v>
      </c>
      <c r="B18" s="293"/>
      <c r="C18" s="293"/>
      <c r="D18" s="22" t="s">
        <v>136</v>
      </c>
      <c r="E18" s="63">
        <f>E19+E21+E20</f>
        <v>81479</v>
      </c>
      <c r="F18" s="63">
        <f>F19+F21+F20</f>
        <v>1185</v>
      </c>
      <c r="G18" s="63">
        <f>G19+G21+G20</f>
        <v>82664</v>
      </c>
      <c r="H18" s="168"/>
    </row>
    <row r="19" spans="1:8" ht="19.5" customHeight="1">
      <c r="A19" s="295" t="s">
        <v>163</v>
      </c>
      <c r="B19" s="295"/>
      <c r="C19" s="295"/>
      <c r="D19" s="22" t="s">
        <v>137</v>
      </c>
      <c r="E19" s="62">
        <v>59140</v>
      </c>
      <c r="F19" s="217">
        <v>1185</v>
      </c>
      <c r="G19" s="62">
        <f>E19+F19</f>
        <v>60325</v>
      </c>
      <c r="H19" s="168"/>
    </row>
    <row r="20" spans="1:8" ht="19.5" customHeight="1">
      <c r="A20" s="247" t="s">
        <v>395</v>
      </c>
      <c r="B20" s="248"/>
      <c r="C20" s="249"/>
      <c r="D20" s="33" t="s">
        <v>394</v>
      </c>
      <c r="E20" s="62">
        <v>9221</v>
      </c>
      <c r="F20" s="134"/>
      <c r="G20" s="62">
        <v>9221</v>
      </c>
      <c r="H20" s="168"/>
    </row>
    <row r="21" spans="1:8" ht="20.25" customHeight="1">
      <c r="A21" s="295" t="s">
        <v>322</v>
      </c>
      <c r="B21" s="295"/>
      <c r="C21" s="295"/>
      <c r="D21" s="22" t="s">
        <v>339</v>
      </c>
      <c r="E21" s="62">
        <v>13118</v>
      </c>
      <c r="F21" s="133"/>
      <c r="G21" s="62">
        <v>13118</v>
      </c>
      <c r="H21" s="168"/>
    </row>
    <row r="22" spans="1:7" ht="21.75" customHeight="1">
      <c r="A22" s="296" t="s">
        <v>164</v>
      </c>
      <c r="B22" s="296"/>
      <c r="C22" s="296"/>
      <c r="D22" s="25" t="s">
        <v>138</v>
      </c>
      <c r="E22" s="63">
        <f>E23+E26+E27</f>
        <v>1250</v>
      </c>
      <c r="F22" s="135"/>
      <c r="G22" s="169">
        <f>G23+G26+G27</f>
        <v>1250</v>
      </c>
    </row>
    <row r="23" spans="1:7" ht="18" customHeight="1">
      <c r="A23" s="251" t="s">
        <v>165</v>
      </c>
      <c r="B23" s="251"/>
      <c r="C23" s="251"/>
      <c r="D23" s="25" t="s">
        <v>139</v>
      </c>
      <c r="E23" s="62">
        <f>E24+E25</f>
        <v>750</v>
      </c>
      <c r="F23" s="135"/>
      <c r="G23" s="170">
        <f>G24+G25</f>
        <v>750</v>
      </c>
    </row>
    <row r="24" spans="1:7" ht="20.25" customHeight="1">
      <c r="A24" s="295" t="s">
        <v>55</v>
      </c>
      <c r="B24" s="295"/>
      <c r="C24" s="295"/>
      <c r="D24" s="82" t="s">
        <v>312</v>
      </c>
      <c r="E24" s="62"/>
      <c r="F24" s="136"/>
      <c r="G24" s="170"/>
    </row>
    <row r="25" spans="1:7" ht="19.5" customHeight="1">
      <c r="A25" s="295" t="s">
        <v>56</v>
      </c>
      <c r="B25" s="295"/>
      <c r="C25" s="295"/>
      <c r="D25" s="82" t="s">
        <v>313</v>
      </c>
      <c r="E25" s="62">
        <v>750</v>
      </c>
      <c r="F25" s="136"/>
      <c r="G25" s="170">
        <v>750</v>
      </c>
    </row>
    <row r="26" spans="1:7" ht="21.75" customHeight="1">
      <c r="A26" s="278" t="s">
        <v>324</v>
      </c>
      <c r="B26" s="278"/>
      <c r="C26" s="278"/>
      <c r="D26" s="25" t="s">
        <v>140</v>
      </c>
      <c r="E26" s="62">
        <v>500</v>
      </c>
      <c r="F26" s="135"/>
      <c r="G26" s="170">
        <v>500</v>
      </c>
    </row>
    <row r="27" spans="1:7" ht="21" customHeight="1">
      <c r="A27" s="278" t="s">
        <v>325</v>
      </c>
      <c r="B27" s="278"/>
      <c r="C27" s="278"/>
      <c r="D27" s="25" t="s">
        <v>141</v>
      </c>
      <c r="E27" s="62">
        <v>0</v>
      </c>
      <c r="F27" s="135"/>
      <c r="G27" s="170">
        <v>0</v>
      </c>
    </row>
    <row r="28" spans="1:7" ht="12.75">
      <c r="A28" s="27" t="s">
        <v>166</v>
      </c>
      <c r="B28" s="23"/>
      <c r="C28" s="24"/>
      <c r="D28" s="25" t="s">
        <v>143</v>
      </c>
      <c r="E28" s="63">
        <f>E29</f>
        <v>0</v>
      </c>
      <c r="F28" s="135"/>
      <c r="G28" s="169">
        <f>G29</f>
        <v>0</v>
      </c>
    </row>
    <row r="29" spans="1:7" ht="12.75">
      <c r="A29" s="28" t="s">
        <v>142</v>
      </c>
      <c r="B29" s="28"/>
      <c r="C29" s="28"/>
      <c r="D29" s="25" t="s">
        <v>144</v>
      </c>
      <c r="E29" s="62"/>
      <c r="F29" s="135"/>
      <c r="G29" s="170"/>
    </row>
    <row r="30" spans="1:7" ht="12.75">
      <c r="A30" s="5" t="s">
        <v>119</v>
      </c>
      <c r="B30" s="29"/>
      <c r="C30" s="1"/>
      <c r="D30" s="25" t="s">
        <v>160</v>
      </c>
      <c r="E30" s="63">
        <f>E31+E39</f>
        <v>3883</v>
      </c>
      <c r="F30" s="63">
        <f>F31+F39</f>
        <v>0</v>
      </c>
      <c r="G30" s="169">
        <f>G31+G39</f>
        <v>3883</v>
      </c>
    </row>
    <row r="31" spans="1:7" ht="12.75">
      <c r="A31" s="30" t="s">
        <v>120</v>
      </c>
      <c r="B31" s="1"/>
      <c r="C31" s="24"/>
      <c r="D31" s="31" t="s">
        <v>161</v>
      </c>
      <c r="E31" s="63">
        <f>E32+E37</f>
        <v>750</v>
      </c>
      <c r="F31" s="137"/>
      <c r="G31" s="169">
        <f>G32+G37</f>
        <v>750</v>
      </c>
    </row>
    <row r="32" spans="1:7" ht="12.75">
      <c r="A32" s="30" t="s">
        <v>342</v>
      </c>
      <c r="B32" s="23"/>
      <c r="C32" s="24"/>
      <c r="D32" s="25" t="s">
        <v>169</v>
      </c>
      <c r="E32" s="62">
        <f>E33+E34+E35+E36</f>
        <v>750</v>
      </c>
      <c r="F32" s="135"/>
      <c r="G32" s="170">
        <f>G33+G34+G35+G36</f>
        <v>750</v>
      </c>
    </row>
    <row r="33" spans="1:7" ht="26.25" customHeight="1">
      <c r="A33" s="278" t="s">
        <v>121</v>
      </c>
      <c r="B33" s="278"/>
      <c r="C33" s="278"/>
      <c r="D33" s="25" t="s">
        <v>170</v>
      </c>
      <c r="E33" s="62"/>
      <c r="F33" s="135"/>
      <c r="G33" s="170"/>
    </row>
    <row r="34" spans="1:7" ht="15" customHeight="1">
      <c r="A34" s="278" t="s">
        <v>326</v>
      </c>
      <c r="B34" s="278"/>
      <c r="C34" s="278"/>
      <c r="D34" s="25" t="s">
        <v>148</v>
      </c>
      <c r="E34" s="62">
        <v>750</v>
      </c>
      <c r="F34" s="135"/>
      <c r="G34" s="170">
        <v>750</v>
      </c>
    </row>
    <row r="35" spans="1:7" ht="12.75">
      <c r="A35" s="26" t="s">
        <v>115</v>
      </c>
      <c r="B35" s="26"/>
      <c r="C35" s="26"/>
      <c r="D35" s="25" t="s">
        <v>149</v>
      </c>
      <c r="E35" s="62"/>
      <c r="F35" s="135"/>
      <c r="G35" s="170"/>
    </row>
    <row r="36" spans="1:7" ht="12.75">
      <c r="A36" s="26" t="s">
        <v>147</v>
      </c>
      <c r="B36" s="26"/>
      <c r="C36" s="26"/>
      <c r="D36" s="25" t="s">
        <v>150</v>
      </c>
      <c r="E36" s="62"/>
      <c r="F36" s="135"/>
      <c r="G36" s="170"/>
    </row>
    <row r="37" spans="1:7" ht="12.75">
      <c r="A37" s="5" t="s">
        <v>122</v>
      </c>
      <c r="B37" s="23"/>
      <c r="C37" s="1"/>
      <c r="D37" s="32" t="s">
        <v>229</v>
      </c>
      <c r="E37" s="62">
        <f>E38</f>
        <v>0</v>
      </c>
      <c r="F37" s="138"/>
      <c r="G37" s="170">
        <f>G38</f>
        <v>0</v>
      </c>
    </row>
    <row r="38" spans="1:7" ht="12.75">
      <c r="A38" s="26" t="s">
        <v>228</v>
      </c>
      <c r="B38" s="26"/>
      <c r="C38" s="26"/>
      <c r="D38" s="32" t="s">
        <v>230</v>
      </c>
      <c r="E38" s="62"/>
      <c r="F38" s="138"/>
      <c r="G38" s="170"/>
    </row>
    <row r="39" spans="1:7" ht="12.75">
      <c r="A39" s="5" t="s">
        <v>123</v>
      </c>
      <c r="B39" s="1"/>
      <c r="C39" s="1"/>
      <c r="D39" s="32" t="s">
        <v>162</v>
      </c>
      <c r="E39" s="63">
        <f>E40+E48+E51+E56+E62</f>
        <v>3133</v>
      </c>
      <c r="F39" s="63">
        <f>F40+F48+F51+F56+F62</f>
        <v>0</v>
      </c>
      <c r="G39" s="169">
        <f>G40+G48+G51+G56+G62</f>
        <v>3133</v>
      </c>
    </row>
    <row r="40" spans="1:7" ht="12.75">
      <c r="A40" s="293" t="s">
        <v>20</v>
      </c>
      <c r="B40" s="293"/>
      <c r="C40" s="293"/>
      <c r="D40" s="33" t="s">
        <v>172</v>
      </c>
      <c r="E40" s="62">
        <f>E41+E42+E43+E44+E45+E46+E47</f>
        <v>0</v>
      </c>
      <c r="F40" s="134"/>
      <c r="G40" s="170">
        <f>G41+G42+G43+G44+G45+G46+G47</f>
        <v>0</v>
      </c>
    </row>
    <row r="41" spans="1:7" ht="12.75">
      <c r="A41" s="26" t="s">
        <v>327</v>
      </c>
      <c r="B41" s="26"/>
      <c r="C41" s="26"/>
      <c r="D41" s="33" t="s">
        <v>152</v>
      </c>
      <c r="E41" s="62"/>
      <c r="F41" s="134"/>
      <c r="G41" s="170"/>
    </row>
    <row r="42" spans="1:7" ht="23.25" customHeight="1">
      <c r="A42" s="278" t="s">
        <v>13</v>
      </c>
      <c r="B42" s="278"/>
      <c r="C42" s="278"/>
      <c r="D42" s="33" t="s">
        <v>153</v>
      </c>
      <c r="E42" s="62"/>
      <c r="F42" s="134"/>
      <c r="G42" s="170"/>
    </row>
    <row r="43" spans="1:7" ht="21" customHeight="1">
      <c r="A43" s="278" t="s">
        <v>319</v>
      </c>
      <c r="B43" s="278"/>
      <c r="C43" s="278"/>
      <c r="D43" s="33" t="s">
        <v>154</v>
      </c>
      <c r="E43" s="62"/>
      <c r="F43" s="134"/>
      <c r="G43" s="170"/>
    </row>
    <row r="44" spans="1:7" ht="15.75" customHeight="1">
      <c r="A44" s="278" t="s">
        <v>320</v>
      </c>
      <c r="B44" s="278"/>
      <c r="C44" s="278"/>
      <c r="D44" s="33" t="s">
        <v>155</v>
      </c>
      <c r="E44" s="62"/>
      <c r="F44" s="134"/>
      <c r="G44" s="170"/>
    </row>
    <row r="45" spans="1:7" ht="23.25" customHeight="1">
      <c r="A45" s="278" t="s">
        <v>231</v>
      </c>
      <c r="B45" s="278"/>
      <c r="C45" s="278"/>
      <c r="D45" s="33" t="s">
        <v>340</v>
      </c>
      <c r="E45" s="62">
        <v>0</v>
      </c>
      <c r="F45" s="134"/>
      <c r="G45" s="170">
        <v>0</v>
      </c>
    </row>
    <row r="46" spans="1:7" ht="21" customHeight="1">
      <c r="A46" s="278" t="s">
        <v>157</v>
      </c>
      <c r="B46" s="278"/>
      <c r="C46" s="278"/>
      <c r="D46" s="33" t="s">
        <v>341</v>
      </c>
      <c r="E46" s="62"/>
      <c r="F46" s="134"/>
      <c r="G46" s="170"/>
    </row>
    <row r="47" spans="1:7" ht="12.75" customHeight="1">
      <c r="A47" s="278" t="s">
        <v>151</v>
      </c>
      <c r="B47" s="278"/>
      <c r="C47" s="278"/>
      <c r="D47" s="33" t="s">
        <v>156</v>
      </c>
      <c r="E47" s="62">
        <v>0</v>
      </c>
      <c r="F47" s="134"/>
      <c r="G47" s="170">
        <v>0</v>
      </c>
    </row>
    <row r="48" spans="1:7" ht="12.75">
      <c r="A48" s="27" t="s">
        <v>124</v>
      </c>
      <c r="B48" s="23"/>
      <c r="C48" s="34"/>
      <c r="D48" s="33" t="s">
        <v>35</v>
      </c>
      <c r="E48" s="62">
        <f>E49+E50</f>
        <v>0</v>
      </c>
      <c r="F48" s="134"/>
      <c r="G48" s="170">
        <f>G49+G50</f>
        <v>0</v>
      </c>
    </row>
    <row r="49" spans="1:7" ht="12.75">
      <c r="A49" s="28" t="s">
        <v>36</v>
      </c>
      <c r="B49" s="28"/>
      <c r="C49" s="28"/>
      <c r="D49" s="33" t="s">
        <v>38</v>
      </c>
      <c r="E49" s="62"/>
      <c r="F49" s="134"/>
      <c r="G49" s="170"/>
    </row>
    <row r="50" spans="1:7" ht="12.75">
      <c r="A50" s="289" t="s">
        <v>37</v>
      </c>
      <c r="B50" s="289"/>
      <c r="C50" s="289"/>
      <c r="D50" s="33" t="s">
        <v>39</v>
      </c>
      <c r="E50" s="62"/>
      <c r="F50" s="134"/>
      <c r="G50" s="170"/>
    </row>
    <row r="51" spans="1:7" ht="12.75">
      <c r="A51" s="27" t="s">
        <v>99</v>
      </c>
      <c r="B51" s="23"/>
      <c r="C51" s="1"/>
      <c r="D51" s="33" t="s">
        <v>40</v>
      </c>
      <c r="E51" s="62">
        <f>E52+E53+E54+E55</f>
        <v>0</v>
      </c>
      <c r="F51" s="134"/>
      <c r="G51" s="170">
        <f>G52+G53+G54+G55</f>
        <v>0</v>
      </c>
    </row>
    <row r="52" spans="1:7" ht="12.75">
      <c r="A52" s="289" t="s">
        <v>158</v>
      </c>
      <c r="B52" s="289"/>
      <c r="C52" s="289"/>
      <c r="D52" s="33" t="s">
        <v>41</v>
      </c>
      <c r="E52" s="62"/>
      <c r="F52" s="134"/>
      <c r="G52" s="170"/>
    </row>
    <row r="53" spans="1:7" ht="12.75" customHeight="1">
      <c r="A53" s="269" t="s">
        <v>305</v>
      </c>
      <c r="B53" s="270"/>
      <c r="C53" s="271"/>
      <c r="D53" s="33" t="s">
        <v>194</v>
      </c>
      <c r="E53" s="62"/>
      <c r="F53" s="134"/>
      <c r="G53" s="170"/>
    </row>
    <row r="54" spans="1:7" ht="22.5" customHeight="1">
      <c r="A54" s="278" t="s">
        <v>318</v>
      </c>
      <c r="B54" s="278"/>
      <c r="C54" s="278"/>
      <c r="D54" s="33" t="s">
        <v>195</v>
      </c>
      <c r="E54" s="62"/>
      <c r="F54" s="134"/>
      <c r="G54" s="170"/>
    </row>
    <row r="55" spans="1:7" ht="12.75">
      <c r="A55" s="26" t="s">
        <v>110</v>
      </c>
      <c r="B55" s="26"/>
      <c r="C55" s="26"/>
      <c r="D55" s="33" t="s">
        <v>125</v>
      </c>
      <c r="E55" s="62"/>
      <c r="F55" s="134"/>
      <c r="G55" s="170"/>
    </row>
    <row r="56" spans="1:7" ht="18.75" customHeight="1">
      <c r="A56" s="319" t="s">
        <v>335</v>
      </c>
      <c r="B56" s="319"/>
      <c r="C56" s="319"/>
      <c r="D56" s="33" t="s">
        <v>42</v>
      </c>
      <c r="E56" s="62">
        <f>E57+E58+E59+E60+E61</f>
        <v>3168</v>
      </c>
      <c r="F56" s="134"/>
      <c r="G56" s="170">
        <f>G57+G58+G59+G60+G61</f>
        <v>3168</v>
      </c>
    </row>
    <row r="57" spans="1:7" ht="12.75">
      <c r="A57" s="321" t="s">
        <v>343</v>
      </c>
      <c r="B57" s="321"/>
      <c r="C57" s="321"/>
      <c r="D57" s="33" t="s">
        <v>344</v>
      </c>
      <c r="E57" s="62"/>
      <c r="F57" s="134"/>
      <c r="G57" s="170"/>
    </row>
    <row r="58" spans="1:13" ht="12.75">
      <c r="A58" s="299" t="s">
        <v>111</v>
      </c>
      <c r="B58" s="299"/>
      <c r="C58" s="299"/>
      <c r="D58" s="33" t="s">
        <v>323</v>
      </c>
      <c r="E58" s="88">
        <v>3168</v>
      </c>
      <c r="F58" s="134"/>
      <c r="G58" s="171">
        <v>3168</v>
      </c>
      <c r="M58" s="73"/>
    </row>
    <row r="59" spans="1:7" ht="12.75">
      <c r="A59" s="326" t="s">
        <v>98</v>
      </c>
      <c r="B59" s="326"/>
      <c r="C59" s="326"/>
      <c r="D59" s="35" t="s">
        <v>87</v>
      </c>
      <c r="E59" s="62"/>
      <c r="F59" s="139"/>
      <c r="G59" s="170"/>
    </row>
    <row r="60" spans="1:7" ht="12.75">
      <c r="A60" s="298" t="s">
        <v>47</v>
      </c>
      <c r="B60" s="298"/>
      <c r="C60" s="298"/>
      <c r="D60" s="36" t="s">
        <v>34</v>
      </c>
      <c r="E60" s="62"/>
      <c r="F60" s="140"/>
      <c r="G60" s="170"/>
    </row>
    <row r="61" spans="1:7" ht="12.75">
      <c r="A61" s="26" t="s">
        <v>196</v>
      </c>
      <c r="B61" s="26"/>
      <c r="C61" s="26"/>
      <c r="D61" s="33" t="s">
        <v>43</v>
      </c>
      <c r="E61" s="62"/>
      <c r="F61" s="134"/>
      <c r="G61" s="170"/>
    </row>
    <row r="62" spans="1:7" ht="12.75">
      <c r="A62" s="27" t="s">
        <v>126</v>
      </c>
      <c r="B62" s="23"/>
      <c r="C62" s="1"/>
      <c r="D62" s="33" t="s">
        <v>188</v>
      </c>
      <c r="E62" s="62">
        <f>E64+E63</f>
        <v>-35</v>
      </c>
      <c r="F62" s="62"/>
      <c r="G62" s="62">
        <f>G64+G63</f>
        <v>-35</v>
      </c>
    </row>
    <row r="63" spans="1:7" ht="12.75">
      <c r="A63" s="26" t="s">
        <v>311</v>
      </c>
      <c r="B63" s="26"/>
      <c r="C63" s="26"/>
      <c r="D63" s="33" t="s">
        <v>189</v>
      </c>
      <c r="E63" s="62">
        <v>5</v>
      </c>
      <c r="F63" s="210"/>
      <c r="G63" s="170">
        <v>5</v>
      </c>
    </row>
    <row r="64" spans="1:7" ht="21.75" customHeight="1">
      <c r="A64" s="297" t="s">
        <v>175</v>
      </c>
      <c r="B64" s="297"/>
      <c r="C64" s="297"/>
      <c r="D64" s="37" t="s">
        <v>176</v>
      </c>
      <c r="E64" s="102">
        <v>-40</v>
      </c>
      <c r="F64" s="141"/>
      <c r="G64" s="172">
        <v>-40</v>
      </c>
    </row>
    <row r="65" spans="1:7" ht="12.75">
      <c r="A65" s="26" t="s">
        <v>234</v>
      </c>
      <c r="B65" s="26"/>
      <c r="C65" s="26"/>
      <c r="D65" s="33" t="s">
        <v>190</v>
      </c>
      <c r="E65" s="62"/>
      <c r="F65" s="134"/>
      <c r="G65" s="170"/>
    </row>
    <row r="66" spans="1:7" ht="12.75">
      <c r="A66" s="27" t="s">
        <v>128</v>
      </c>
      <c r="B66" s="38"/>
      <c r="C66" s="39"/>
      <c r="D66" s="33" t="s">
        <v>129</v>
      </c>
      <c r="E66" s="63">
        <f>E67</f>
        <v>0</v>
      </c>
      <c r="F66" s="134"/>
      <c r="G66" s="169">
        <f>G67</f>
        <v>0</v>
      </c>
    </row>
    <row r="67" spans="1:7" ht="21.75" customHeight="1">
      <c r="A67" s="320" t="s">
        <v>19</v>
      </c>
      <c r="B67" s="320"/>
      <c r="C67" s="320"/>
      <c r="D67" s="33" t="s">
        <v>23</v>
      </c>
      <c r="E67" s="63">
        <f>E68+E69+E70+E71+E72</f>
        <v>0</v>
      </c>
      <c r="F67" s="134"/>
      <c r="G67" s="169">
        <f>G68+G69+G70+G71+G72</f>
        <v>0</v>
      </c>
    </row>
    <row r="68" spans="1:7" ht="21.75" customHeight="1">
      <c r="A68" s="284" t="s">
        <v>337</v>
      </c>
      <c r="B68" s="284"/>
      <c r="C68" s="284"/>
      <c r="D68" s="33" t="s">
        <v>44</v>
      </c>
      <c r="E68" s="62"/>
      <c r="F68" s="134"/>
      <c r="G68" s="170"/>
    </row>
    <row r="69" spans="1:7" ht="21.75" customHeight="1">
      <c r="A69" s="278" t="s">
        <v>314</v>
      </c>
      <c r="B69" s="278"/>
      <c r="C69" s="278"/>
      <c r="D69" s="33" t="s">
        <v>45</v>
      </c>
      <c r="E69" s="62"/>
      <c r="F69" s="134"/>
      <c r="G69" s="170"/>
    </row>
    <row r="70" spans="1:7" ht="11.25" customHeight="1">
      <c r="A70" s="278" t="s">
        <v>60</v>
      </c>
      <c r="B70" s="278"/>
      <c r="C70" s="278"/>
      <c r="D70" s="40" t="s">
        <v>316</v>
      </c>
      <c r="E70" s="62"/>
      <c r="F70" s="142"/>
      <c r="G70" s="170"/>
    </row>
    <row r="71" spans="1:7" ht="24" customHeight="1">
      <c r="A71" s="325" t="s">
        <v>67</v>
      </c>
      <c r="B71" s="325"/>
      <c r="C71" s="325"/>
      <c r="D71" s="41" t="s">
        <v>317</v>
      </c>
      <c r="E71" s="62"/>
      <c r="F71" s="143"/>
      <c r="G71" s="170"/>
    </row>
    <row r="72" spans="1:7" ht="15" customHeight="1">
      <c r="A72" s="278" t="s">
        <v>315</v>
      </c>
      <c r="B72" s="278"/>
      <c r="C72" s="278"/>
      <c r="D72" s="40" t="s">
        <v>232</v>
      </c>
      <c r="E72" s="62"/>
      <c r="F72" s="142"/>
      <c r="G72" s="170"/>
    </row>
    <row r="73" spans="1:7" ht="12.75">
      <c r="A73" s="5" t="s">
        <v>130</v>
      </c>
      <c r="B73" s="1"/>
      <c r="C73" s="1"/>
      <c r="D73" s="33" t="s">
        <v>307</v>
      </c>
      <c r="E73" s="63">
        <f>E74</f>
        <v>60514</v>
      </c>
      <c r="F73" s="134"/>
      <c r="G73" s="169">
        <f>G74</f>
        <v>60514</v>
      </c>
    </row>
    <row r="74" spans="1:7" ht="12.75">
      <c r="A74" s="5" t="s">
        <v>167</v>
      </c>
      <c r="B74" s="1"/>
      <c r="C74" s="24"/>
      <c r="D74" s="33" t="s">
        <v>308</v>
      </c>
      <c r="E74" s="63">
        <f>E75+E92</f>
        <v>60514</v>
      </c>
      <c r="F74" s="134"/>
      <c r="G74" s="169">
        <f>G75+G92</f>
        <v>60514</v>
      </c>
    </row>
    <row r="75" spans="1:7" ht="12.75">
      <c r="A75" s="5" t="s">
        <v>214</v>
      </c>
      <c r="B75" s="23"/>
      <c r="C75" s="39"/>
      <c r="D75" s="33" t="s">
        <v>24</v>
      </c>
      <c r="E75" s="63">
        <f>E76</f>
        <v>60514</v>
      </c>
      <c r="F75" s="134"/>
      <c r="G75" s="169">
        <f>G76</f>
        <v>60514</v>
      </c>
    </row>
    <row r="76" spans="1:7" ht="12.75">
      <c r="A76" s="293" t="s">
        <v>58</v>
      </c>
      <c r="B76" s="293"/>
      <c r="C76" s="293"/>
      <c r="D76" s="42" t="s">
        <v>100</v>
      </c>
      <c r="E76" s="62">
        <f>SUM(E77:E91)</f>
        <v>60514</v>
      </c>
      <c r="F76" s="144"/>
      <c r="G76" s="170">
        <f>SUM(G77:G91)</f>
        <v>60514</v>
      </c>
    </row>
    <row r="77" spans="1:7" ht="13.5" customHeight="1">
      <c r="A77" s="251" t="s">
        <v>200</v>
      </c>
      <c r="B77" s="251"/>
      <c r="C77" s="251"/>
      <c r="D77" s="40" t="s">
        <v>191</v>
      </c>
      <c r="E77" s="62">
        <v>58742</v>
      </c>
      <c r="F77" s="142"/>
      <c r="G77" s="170">
        <v>58742</v>
      </c>
    </row>
    <row r="78" spans="1:7" ht="12.75">
      <c r="A78" s="318" t="s">
        <v>59</v>
      </c>
      <c r="B78" s="318"/>
      <c r="C78" s="318"/>
      <c r="D78" s="40" t="s">
        <v>192</v>
      </c>
      <c r="E78" s="62"/>
      <c r="F78" s="142"/>
      <c r="G78" s="170"/>
    </row>
    <row r="79" spans="1:7" ht="12.75">
      <c r="A79" s="318" t="s">
        <v>201</v>
      </c>
      <c r="B79" s="318"/>
      <c r="C79" s="318"/>
      <c r="D79" s="40" t="s">
        <v>193</v>
      </c>
      <c r="E79" s="62"/>
      <c r="F79" s="142"/>
      <c r="G79" s="170"/>
    </row>
    <row r="80" spans="1:7" ht="18.75" customHeight="1">
      <c r="A80" s="251" t="s">
        <v>131</v>
      </c>
      <c r="B80" s="251"/>
      <c r="C80" s="251"/>
      <c r="D80" s="40" t="s">
        <v>132</v>
      </c>
      <c r="E80" s="62"/>
      <c r="F80" s="142"/>
      <c r="G80" s="170"/>
    </row>
    <row r="81" spans="1:7" ht="12.75">
      <c r="A81" s="314" t="s">
        <v>133</v>
      </c>
      <c r="B81" s="314"/>
      <c r="C81" s="314"/>
      <c r="D81" s="40" t="s">
        <v>134</v>
      </c>
      <c r="E81" s="62"/>
      <c r="F81" s="142"/>
      <c r="G81" s="170"/>
    </row>
    <row r="82" spans="1:7" ht="20.25" customHeight="1">
      <c r="A82" s="251" t="s">
        <v>25</v>
      </c>
      <c r="B82" s="251"/>
      <c r="C82" s="251"/>
      <c r="D82" s="40" t="s">
        <v>26</v>
      </c>
      <c r="E82" s="62"/>
      <c r="F82" s="142"/>
      <c r="G82" s="170"/>
    </row>
    <row r="83" spans="1:7" ht="20.25" customHeight="1">
      <c r="A83" s="251" t="s">
        <v>27</v>
      </c>
      <c r="B83" s="251"/>
      <c r="C83" s="251"/>
      <c r="D83" s="40" t="s">
        <v>28</v>
      </c>
      <c r="E83" s="62">
        <v>302</v>
      </c>
      <c r="F83" s="142"/>
      <c r="G83" s="170">
        <v>302</v>
      </c>
    </row>
    <row r="84" spans="1:7" ht="12.75">
      <c r="A84" s="314" t="s">
        <v>29</v>
      </c>
      <c r="B84" s="314"/>
      <c r="C84" s="314"/>
      <c r="D84" s="40" t="s">
        <v>30</v>
      </c>
      <c r="E84" s="62"/>
      <c r="F84" s="142"/>
      <c r="G84" s="170"/>
    </row>
    <row r="85" spans="1:7" ht="20.25" customHeight="1">
      <c r="A85" s="251" t="s">
        <v>347</v>
      </c>
      <c r="B85" s="251"/>
      <c r="C85" s="251"/>
      <c r="D85" s="40" t="s">
        <v>348</v>
      </c>
      <c r="E85" s="62"/>
      <c r="F85" s="142"/>
      <c r="G85" s="170"/>
    </row>
    <row r="86" spans="1:7" ht="19.5" customHeight="1">
      <c r="A86" s="251" t="s">
        <v>349</v>
      </c>
      <c r="B86" s="251"/>
      <c r="C86" s="251"/>
      <c r="D86" s="40" t="s">
        <v>350</v>
      </c>
      <c r="E86" s="62"/>
      <c r="F86" s="142"/>
      <c r="G86" s="170"/>
    </row>
    <row r="87" spans="1:7" ht="11.25" customHeight="1">
      <c r="A87" s="17" t="s">
        <v>351</v>
      </c>
      <c r="B87" s="17"/>
      <c r="C87" s="17"/>
      <c r="D87" s="40" t="s">
        <v>352</v>
      </c>
      <c r="E87" s="62">
        <v>620</v>
      </c>
      <c r="F87" s="142"/>
      <c r="G87" s="170">
        <v>620</v>
      </c>
    </row>
    <row r="88" spans="1:7" ht="20.25" customHeight="1">
      <c r="A88" s="251" t="s">
        <v>88</v>
      </c>
      <c r="B88" s="251"/>
      <c r="C88" s="251"/>
      <c r="D88" s="40" t="s">
        <v>89</v>
      </c>
      <c r="E88" s="62"/>
      <c r="F88" s="142"/>
      <c r="G88" s="170"/>
    </row>
    <row r="89" spans="1:7" ht="12.75">
      <c r="A89" s="314" t="s">
        <v>90</v>
      </c>
      <c r="B89" s="314"/>
      <c r="C89" s="314"/>
      <c r="D89" s="40" t="s">
        <v>91</v>
      </c>
      <c r="E89" s="62">
        <v>850</v>
      </c>
      <c r="F89" s="142"/>
      <c r="G89" s="170">
        <v>850</v>
      </c>
    </row>
    <row r="90" spans="1:7" ht="19.5" customHeight="1">
      <c r="A90" s="251" t="s">
        <v>92</v>
      </c>
      <c r="B90" s="251"/>
      <c r="C90" s="251"/>
      <c r="D90" s="40" t="s">
        <v>93</v>
      </c>
      <c r="E90" s="62"/>
      <c r="F90" s="142"/>
      <c r="G90" s="170"/>
    </row>
    <row r="91" spans="1:7" ht="20.25" customHeight="1">
      <c r="A91" s="251" t="s">
        <v>181</v>
      </c>
      <c r="B91" s="251"/>
      <c r="C91" s="251"/>
      <c r="D91" s="40" t="s">
        <v>182</v>
      </c>
      <c r="E91" s="62"/>
      <c r="F91" s="142"/>
      <c r="G91" s="170"/>
    </row>
    <row r="92" spans="1:7" ht="12.75">
      <c r="A92" s="30" t="s">
        <v>116</v>
      </c>
      <c r="B92" s="23"/>
      <c r="C92" s="1"/>
      <c r="D92" s="19" t="s">
        <v>168</v>
      </c>
      <c r="E92" s="72">
        <f>E93</f>
        <v>0</v>
      </c>
      <c r="F92" s="145"/>
      <c r="G92" s="173">
        <f>G93</f>
        <v>0</v>
      </c>
    </row>
    <row r="93" spans="1:7" ht="22.5" customHeight="1">
      <c r="A93" s="269" t="s">
        <v>51</v>
      </c>
      <c r="B93" s="270"/>
      <c r="C93" s="271"/>
      <c r="D93" s="33" t="s">
        <v>52</v>
      </c>
      <c r="E93" s="13"/>
      <c r="F93" s="33"/>
      <c r="G93" s="170"/>
    </row>
    <row r="94" spans="1:7" ht="21.75" customHeight="1">
      <c r="A94" s="291" t="s">
        <v>184</v>
      </c>
      <c r="B94" s="291"/>
      <c r="C94" s="291"/>
      <c r="D94" s="103" t="s">
        <v>86</v>
      </c>
      <c r="E94" s="104">
        <f>E95+E99+E105+E130</f>
        <v>61480</v>
      </c>
      <c r="F94" s="104">
        <f>F95+F99+F105+F130</f>
        <v>0</v>
      </c>
      <c r="G94" s="174">
        <f>G95+G99+G105+G130</f>
        <v>61480</v>
      </c>
    </row>
    <row r="95" spans="1:7" ht="12.75">
      <c r="A95" s="43" t="s">
        <v>65</v>
      </c>
      <c r="B95" s="16"/>
      <c r="C95" s="44"/>
      <c r="D95" s="19" t="s">
        <v>197</v>
      </c>
      <c r="E95" s="62">
        <f>E96</f>
        <v>40</v>
      </c>
      <c r="F95" s="145"/>
      <c r="G95" s="170">
        <f>G96</f>
        <v>40</v>
      </c>
    </row>
    <row r="96" spans="1:7" ht="12.75">
      <c r="A96" s="43" t="s">
        <v>64</v>
      </c>
      <c r="B96" s="16"/>
      <c r="C96" s="44"/>
      <c r="D96" s="19" t="s">
        <v>198</v>
      </c>
      <c r="E96" s="63">
        <f>E97+E99</f>
        <v>40</v>
      </c>
      <c r="F96" s="145"/>
      <c r="G96" s="169">
        <f>G97+G99</f>
        <v>40</v>
      </c>
    </row>
    <row r="97" spans="1:7" ht="12.75">
      <c r="A97" s="27" t="s">
        <v>185</v>
      </c>
      <c r="B97" s="23"/>
      <c r="C97" s="1"/>
      <c r="D97" s="45" t="s">
        <v>188</v>
      </c>
      <c r="E97" s="62">
        <f>E98</f>
        <v>40</v>
      </c>
      <c r="F97" s="146"/>
      <c r="G97" s="170">
        <f>G98</f>
        <v>40</v>
      </c>
    </row>
    <row r="98" spans="1:7" ht="14.25" customHeight="1">
      <c r="A98" s="46" t="s">
        <v>215</v>
      </c>
      <c r="B98" s="15"/>
      <c r="C98" s="47"/>
      <c r="D98" s="35" t="s">
        <v>177</v>
      </c>
      <c r="E98" s="102">
        <v>40</v>
      </c>
      <c r="F98" s="139"/>
      <c r="G98" s="172">
        <v>40</v>
      </c>
    </row>
    <row r="99" spans="1:7" ht="12.75">
      <c r="A99" s="27" t="s">
        <v>127</v>
      </c>
      <c r="B99" s="27"/>
      <c r="C99" s="39"/>
      <c r="D99" s="19" t="s">
        <v>306</v>
      </c>
      <c r="E99" s="63"/>
      <c r="F99" s="145"/>
      <c r="G99" s="169"/>
    </row>
    <row r="100" spans="1:7" ht="22.5" customHeight="1">
      <c r="A100" s="292" t="s">
        <v>178</v>
      </c>
      <c r="B100" s="292"/>
      <c r="C100" s="292"/>
      <c r="D100" s="19" t="s">
        <v>21</v>
      </c>
      <c r="E100" s="62">
        <f>E101+E102+E103+E104</f>
        <v>0</v>
      </c>
      <c r="F100" s="145"/>
      <c r="G100" s="170">
        <f>G101+G102+G103+G104</f>
        <v>0</v>
      </c>
    </row>
    <row r="101" spans="1:7" ht="18" customHeight="1">
      <c r="A101" s="284" t="s">
        <v>310</v>
      </c>
      <c r="B101" s="284"/>
      <c r="C101" s="284"/>
      <c r="D101" s="33" t="s">
        <v>145</v>
      </c>
      <c r="E101" s="62"/>
      <c r="F101" s="134"/>
      <c r="G101" s="170"/>
    </row>
    <row r="102" spans="1:7" ht="12.75">
      <c r="A102" s="26" t="s">
        <v>171</v>
      </c>
      <c r="B102" s="26"/>
      <c r="C102" s="26"/>
      <c r="D102" s="33" t="s">
        <v>22</v>
      </c>
      <c r="E102" s="62"/>
      <c r="F102" s="134"/>
      <c r="G102" s="170"/>
    </row>
    <row r="103" spans="1:7" ht="22.5" customHeight="1">
      <c r="A103" s="284" t="s">
        <v>179</v>
      </c>
      <c r="B103" s="284"/>
      <c r="C103" s="284"/>
      <c r="D103" s="33" t="s">
        <v>146</v>
      </c>
      <c r="E103" s="62"/>
      <c r="F103" s="134"/>
      <c r="G103" s="170"/>
    </row>
    <row r="104" spans="1:7" ht="15" customHeight="1">
      <c r="A104" s="285" t="s">
        <v>159</v>
      </c>
      <c r="B104" s="285"/>
      <c r="C104" s="285"/>
      <c r="D104" s="37" t="s">
        <v>180</v>
      </c>
      <c r="E104" s="75"/>
      <c r="F104" s="141"/>
      <c r="G104" s="175"/>
    </row>
    <row r="105" spans="1:7" ht="12.75">
      <c r="A105" s="5" t="s">
        <v>130</v>
      </c>
      <c r="B105" s="1"/>
      <c r="C105" s="1"/>
      <c r="D105" s="33" t="s">
        <v>307</v>
      </c>
      <c r="E105" s="62">
        <f>E106</f>
        <v>61440</v>
      </c>
      <c r="F105" s="62">
        <f>F106</f>
        <v>0</v>
      </c>
      <c r="G105" s="62">
        <f>G106</f>
        <v>61440</v>
      </c>
    </row>
    <row r="106" spans="1:7" ht="12" customHeight="1">
      <c r="A106" s="5" t="s">
        <v>216</v>
      </c>
      <c r="B106" s="1"/>
      <c r="C106" s="24"/>
      <c r="D106" s="33" t="s">
        <v>308</v>
      </c>
      <c r="E106" s="62">
        <f>E107+E128</f>
        <v>61440</v>
      </c>
      <c r="F106" s="62">
        <f>F107+F128</f>
        <v>0</v>
      </c>
      <c r="G106" s="170">
        <f>G107+G128</f>
        <v>61440</v>
      </c>
    </row>
    <row r="107" spans="1:7" ht="12.75">
      <c r="A107" s="5" t="s">
        <v>217</v>
      </c>
      <c r="B107" s="23"/>
      <c r="C107" s="39"/>
      <c r="D107" s="19" t="s">
        <v>24</v>
      </c>
      <c r="E107" s="62">
        <f>E108</f>
        <v>61440</v>
      </c>
      <c r="F107" s="62">
        <f>F108</f>
        <v>0</v>
      </c>
      <c r="G107" s="170">
        <f>G108</f>
        <v>61440</v>
      </c>
    </row>
    <row r="108" spans="1:7" ht="15.75" customHeight="1">
      <c r="A108" s="294" t="s">
        <v>66</v>
      </c>
      <c r="B108" s="294"/>
      <c r="C108" s="294"/>
      <c r="D108" s="19" t="s">
        <v>309</v>
      </c>
      <c r="E108" s="62">
        <f>E109+E110+E111+E112+E116+E121+E125+E126+E127</f>
        <v>61440</v>
      </c>
      <c r="F108" s="62">
        <f>F109+F110+F111+F112+F116+F121+F125+F126+F127</f>
        <v>0</v>
      </c>
      <c r="G108" s="170">
        <f>G109+G110+G111+G112+G116+G121+G125+G126+G127</f>
        <v>61440</v>
      </c>
    </row>
    <row r="109" spans="1:7" ht="13.5" customHeight="1">
      <c r="A109" s="48" t="s">
        <v>112</v>
      </c>
      <c r="B109" s="48"/>
      <c r="C109" s="48"/>
      <c r="D109" s="33" t="s">
        <v>31</v>
      </c>
      <c r="E109" s="62"/>
      <c r="F109" s="134"/>
      <c r="G109" s="170"/>
    </row>
    <row r="110" spans="1:7" ht="20.25" customHeight="1">
      <c r="A110" s="284" t="s">
        <v>113</v>
      </c>
      <c r="B110" s="284"/>
      <c r="C110" s="284"/>
      <c r="D110" s="33" t="s">
        <v>32</v>
      </c>
      <c r="E110" s="62"/>
      <c r="F110" s="134"/>
      <c r="G110" s="170"/>
    </row>
    <row r="111" spans="1:7" ht="22.5" customHeight="1">
      <c r="A111" s="284" t="s">
        <v>345</v>
      </c>
      <c r="B111" s="284"/>
      <c r="C111" s="284"/>
      <c r="D111" s="33" t="s">
        <v>346</v>
      </c>
      <c r="E111" s="62"/>
      <c r="F111" s="134"/>
      <c r="G111" s="170"/>
    </row>
    <row r="112" spans="1:7" ht="36.75" customHeight="1">
      <c r="A112" s="286" t="s">
        <v>50</v>
      </c>
      <c r="B112" s="287"/>
      <c r="C112" s="288"/>
      <c r="D112" s="33" t="s">
        <v>33</v>
      </c>
      <c r="E112" s="62">
        <f>E113+E114+E115</f>
        <v>0</v>
      </c>
      <c r="F112" s="134"/>
      <c r="G112" s="170">
        <f>G113+G114+G115</f>
        <v>0</v>
      </c>
    </row>
    <row r="113" spans="1:7" ht="21.75" customHeight="1">
      <c r="A113" s="275" t="s">
        <v>218</v>
      </c>
      <c r="B113" s="275"/>
      <c r="C113" s="275"/>
      <c r="D113" s="49" t="s">
        <v>219</v>
      </c>
      <c r="E113" s="76"/>
      <c r="F113" s="147"/>
      <c r="G113" s="176"/>
    </row>
    <row r="114" spans="1:7" ht="12.75" customHeight="1">
      <c r="A114" s="275" t="s">
        <v>220</v>
      </c>
      <c r="B114" s="275"/>
      <c r="C114" s="275"/>
      <c r="D114" s="49" t="s">
        <v>221</v>
      </c>
      <c r="E114" s="76">
        <v>0</v>
      </c>
      <c r="F114" s="147"/>
      <c r="G114" s="176">
        <v>0</v>
      </c>
    </row>
    <row r="115" spans="1:7" ht="13.5" customHeight="1">
      <c r="A115" s="290" t="s">
        <v>48</v>
      </c>
      <c r="B115" s="290"/>
      <c r="C115" s="290"/>
      <c r="D115" s="49" t="s">
        <v>49</v>
      </c>
      <c r="E115" s="77"/>
      <c r="F115" s="147"/>
      <c r="G115" s="177"/>
    </row>
    <row r="116" spans="1:7" ht="34.5" customHeight="1">
      <c r="A116" s="284" t="s">
        <v>203</v>
      </c>
      <c r="B116" s="284"/>
      <c r="C116" s="284"/>
      <c r="D116" s="33" t="s">
        <v>222</v>
      </c>
      <c r="E116" s="62">
        <f>E117+E118+E119</f>
        <v>1440</v>
      </c>
      <c r="F116" s="210"/>
      <c r="G116" s="170">
        <f>G117+G118+G119</f>
        <v>1440</v>
      </c>
    </row>
    <row r="117" spans="1:7" ht="21.75" customHeight="1">
      <c r="A117" s="266" t="s">
        <v>204</v>
      </c>
      <c r="B117" s="266"/>
      <c r="C117" s="266"/>
      <c r="D117" s="50" t="s">
        <v>205</v>
      </c>
      <c r="E117" s="62">
        <v>1440</v>
      </c>
      <c r="F117" s="218"/>
      <c r="G117" s="219">
        <v>1440</v>
      </c>
    </row>
    <row r="118" spans="1:7" ht="21.75" customHeight="1">
      <c r="A118" s="266" t="s">
        <v>206</v>
      </c>
      <c r="B118" s="266"/>
      <c r="C118" s="266"/>
      <c r="D118" s="50" t="s">
        <v>207</v>
      </c>
      <c r="E118" s="62"/>
      <c r="F118" s="148"/>
      <c r="G118" s="170"/>
    </row>
    <row r="119" spans="1:7" ht="23.25" customHeight="1">
      <c r="A119" s="266" t="s">
        <v>208</v>
      </c>
      <c r="B119" s="266"/>
      <c r="C119" s="266"/>
      <c r="D119" s="50" t="s">
        <v>209</v>
      </c>
      <c r="E119" s="62"/>
      <c r="F119" s="148"/>
      <c r="G119" s="170"/>
    </row>
    <row r="120" spans="1:7" ht="24" customHeight="1">
      <c r="A120" s="278" t="s">
        <v>223</v>
      </c>
      <c r="B120" s="278"/>
      <c r="C120" s="278"/>
      <c r="D120" s="51" t="s">
        <v>224</v>
      </c>
      <c r="E120" s="62"/>
      <c r="F120" s="149"/>
      <c r="G120" s="170"/>
    </row>
    <row r="121" spans="1:7" ht="38.25" customHeight="1">
      <c r="A121" s="283" t="s">
        <v>210</v>
      </c>
      <c r="B121" s="283"/>
      <c r="C121" s="283"/>
      <c r="D121" s="52" t="s">
        <v>211</v>
      </c>
      <c r="E121" s="62">
        <f>E122+E123+E124</f>
        <v>0</v>
      </c>
      <c r="F121" s="150"/>
      <c r="G121" s="170">
        <f>G122+G123+G124</f>
        <v>0</v>
      </c>
    </row>
    <row r="122" spans="1:7" ht="27" customHeight="1">
      <c r="A122" s="277" t="s">
        <v>212</v>
      </c>
      <c r="B122" s="277"/>
      <c r="C122" s="277"/>
      <c r="D122" s="53" t="s">
        <v>213</v>
      </c>
      <c r="E122" s="78"/>
      <c r="F122" s="151"/>
      <c r="G122" s="178"/>
    </row>
    <row r="123" spans="1:7" ht="20.25" customHeight="1">
      <c r="A123" s="277" t="s">
        <v>331</v>
      </c>
      <c r="B123" s="277"/>
      <c r="C123" s="277"/>
      <c r="D123" s="53" t="s">
        <v>332</v>
      </c>
      <c r="E123" s="78"/>
      <c r="F123" s="151"/>
      <c r="G123" s="178"/>
    </row>
    <row r="124" spans="1:7" ht="21" customHeight="1">
      <c r="A124" s="277" t="s">
        <v>333</v>
      </c>
      <c r="B124" s="277"/>
      <c r="C124" s="277"/>
      <c r="D124" s="54" t="s">
        <v>334</v>
      </c>
      <c r="E124" s="79"/>
      <c r="F124" s="152"/>
      <c r="G124" s="179"/>
    </row>
    <row r="125" spans="1:7" ht="48.75" customHeight="1">
      <c r="A125" s="278" t="s">
        <v>225</v>
      </c>
      <c r="B125" s="278"/>
      <c r="C125" s="278"/>
      <c r="D125" s="33" t="s">
        <v>226</v>
      </c>
      <c r="E125" s="62"/>
      <c r="F125" s="134"/>
      <c r="G125" s="170"/>
    </row>
    <row r="126" spans="1:7" ht="32.25" customHeight="1">
      <c r="A126" s="278" t="s">
        <v>103</v>
      </c>
      <c r="B126" s="278"/>
      <c r="C126" s="278"/>
      <c r="D126" s="33" t="s">
        <v>104</v>
      </c>
      <c r="E126" s="62"/>
      <c r="F126" s="134"/>
      <c r="G126" s="170"/>
    </row>
    <row r="127" spans="1:7" ht="15.75" customHeight="1">
      <c r="A127" s="269" t="s">
        <v>392</v>
      </c>
      <c r="B127" s="270"/>
      <c r="C127" s="271"/>
      <c r="D127" s="33" t="s">
        <v>393</v>
      </c>
      <c r="E127" s="13">
        <v>60000</v>
      </c>
      <c r="F127" s="33"/>
      <c r="G127" s="170">
        <v>60000</v>
      </c>
    </row>
    <row r="128" spans="1:7" ht="15.75" customHeight="1">
      <c r="A128" s="315" t="s">
        <v>116</v>
      </c>
      <c r="B128" s="316"/>
      <c r="C128" s="317"/>
      <c r="D128" s="61">
        <v>43.02</v>
      </c>
      <c r="E128" s="67">
        <f>E129</f>
        <v>0</v>
      </c>
      <c r="F128" s="61"/>
      <c r="G128" s="173">
        <f>G129</f>
        <v>0</v>
      </c>
    </row>
    <row r="129" spans="1:7" ht="21" customHeight="1">
      <c r="A129" s="269" t="s">
        <v>51</v>
      </c>
      <c r="B129" s="270"/>
      <c r="C129" s="271"/>
      <c r="D129" s="33" t="s">
        <v>52</v>
      </c>
      <c r="E129" s="13"/>
      <c r="F129" s="33"/>
      <c r="G129" s="170"/>
    </row>
    <row r="130" spans="1:7" ht="12.75">
      <c r="A130" s="279" t="s">
        <v>63</v>
      </c>
      <c r="B130" s="279"/>
      <c r="C130" s="279"/>
      <c r="D130" s="19" t="s">
        <v>105</v>
      </c>
      <c r="E130" s="63">
        <f>E131+E135</f>
        <v>0</v>
      </c>
      <c r="F130" s="145"/>
      <c r="G130" s="169">
        <f>G131+G135</f>
        <v>0</v>
      </c>
    </row>
    <row r="131" spans="1:7" ht="12.75">
      <c r="A131" s="43"/>
      <c r="B131" s="284" t="s">
        <v>94</v>
      </c>
      <c r="C131" s="284"/>
      <c r="D131" s="33" t="s">
        <v>106</v>
      </c>
      <c r="E131" s="62">
        <f>E132+E133+E134</f>
        <v>0</v>
      </c>
      <c r="F131" s="134"/>
      <c r="G131" s="170">
        <f>G132+G133+G134</f>
        <v>0</v>
      </c>
    </row>
    <row r="132" spans="1:7" ht="12.75">
      <c r="A132" s="43"/>
      <c r="B132" s="16"/>
      <c r="C132" s="44" t="s">
        <v>354</v>
      </c>
      <c r="D132" s="33" t="s">
        <v>355</v>
      </c>
      <c r="E132" s="62">
        <v>0</v>
      </c>
      <c r="F132" s="134"/>
      <c r="G132" s="170">
        <v>0</v>
      </c>
    </row>
    <row r="133" spans="1:7" ht="12.75">
      <c r="A133" s="43"/>
      <c r="B133" s="16"/>
      <c r="C133" s="44" t="s">
        <v>356</v>
      </c>
      <c r="D133" s="33" t="s">
        <v>357</v>
      </c>
      <c r="E133" s="62"/>
      <c r="F133" s="134"/>
      <c r="G133" s="170"/>
    </row>
    <row r="134" spans="1:7" ht="12.75">
      <c r="A134" s="43"/>
      <c r="B134" s="16"/>
      <c r="C134" s="44" t="s">
        <v>95</v>
      </c>
      <c r="D134" s="33" t="s">
        <v>96</v>
      </c>
      <c r="E134" s="62"/>
      <c r="F134" s="134"/>
      <c r="G134" s="170"/>
    </row>
    <row r="135" spans="1:7" ht="12.75" customHeight="1">
      <c r="A135" s="280" t="s">
        <v>114</v>
      </c>
      <c r="B135" s="281"/>
      <c r="C135" s="282"/>
      <c r="D135" s="61" t="s">
        <v>107</v>
      </c>
      <c r="E135" s="72">
        <f>E136+E137+E138</f>
        <v>0</v>
      </c>
      <c r="F135" s="153"/>
      <c r="G135" s="173">
        <f>G136+G137+G138</f>
        <v>0</v>
      </c>
    </row>
    <row r="136" spans="1:7" ht="12.75">
      <c r="A136" s="43"/>
      <c r="B136" s="16"/>
      <c r="C136" s="44" t="s">
        <v>354</v>
      </c>
      <c r="D136" s="61" t="s">
        <v>358</v>
      </c>
      <c r="E136" s="80"/>
      <c r="F136" s="153"/>
      <c r="G136" s="180"/>
    </row>
    <row r="137" spans="1:7" ht="12.75">
      <c r="A137" s="43"/>
      <c r="B137" s="16"/>
      <c r="C137" s="44" t="s">
        <v>356</v>
      </c>
      <c r="D137" s="61" t="s">
        <v>359</v>
      </c>
      <c r="E137" s="62"/>
      <c r="F137" s="153"/>
      <c r="G137" s="170"/>
    </row>
    <row r="138" spans="1:7" ht="12.75">
      <c r="A138" s="43"/>
      <c r="B138" s="16"/>
      <c r="C138" s="44" t="s">
        <v>95</v>
      </c>
      <c r="D138" s="61" t="s">
        <v>97</v>
      </c>
      <c r="E138" s="62"/>
      <c r="F138" s="153"/>
      <c r="G138" s="170"/>
    </row>
    <row r="139" spans="1:8" ht="12.75">
      <c r="A139" s="105" t="s">
        <v>17</v>
      </c>
      <c r="B139" s="106"/>
      <c r="C139" s="106"/>
      <c r="D139" s="107" t="s">
        <v>81</v>
      </c>
      <c r="E139" s="108">
        <f>E140+E156</f>
        <v>298776</v>
      </c>
      <c r="F139" s="108">
        <f>F140+F156</f>
        <v>2145</v>
      </c>
      <c r="G139" s="181">
        <f>G140+G156</f>
        <v>300921</v>
      </c>
      <c r="H139" s="57"/>
    </row>
    <row r="140" spans="1:10" ht="12.75">
      <c r="A140" s="252" t="s">
        <v>84</v>
      </c>
      <c r="B140" s="253"/>
      <c r="C140" s="254"/>
      <c r="D140" s="109" t="s">
        <v>186</v>
      </c>
      <c r="E140" s="108">
        <f>E141</f>
        <v>201008</v>
      </c>
      <c r="F140" s="108">
        <f>F141</f>
        <v>1185</v>
      </c>
      <c r="G140" s="181">
        <f>G141</f>
        <v>202193</v>
      </c>
      <c r="H140" s="57"/>
      <c r="J140" s="57"/>
    </row>
    <row r="141" spans="1:8" ht="12.75">
      <c r="A141" s="3" t="s">
        <v>53</v>
      </c>
      <c r="B141" s="55"/>
      <c r="C141" s="55"/>
      <c r="D141" s="6" t="s">
        <v>186</v>
      </c>
      <c r="E141" s="74">
        <f>E142+E143+E144+E145+E146+E147+E148+E149+E150+E151+E154</f>
        <v>201008</v>
      </c>
      <c r="F141" s="74">
        <f>F142+F143+F144+F145+F146+F147+F148+F149+F150+F151+F154</f>
        <v>1185</v>
      </c>
      <c r="G141" s="182">
        <f>G142+G143+G144+G145+G146+G147+G148+G149+G150+G151+G154</f>
        <v>202193</v>
      </c>
      <c r="H141" s="57"/>
    </row>
    <row r="142" spans="1:7" ht="12.75">
      <c r="A142" s="4" t="s">
        <v>239</v>
      </c>
      <c r="B142" s="55"/>
      <c r="C142" s="55"/>
      <c r="D142" s="6" t="s">
        <v>187</v>
      </c>
      <c r="E142" s="59">
        <f>E168+E183+E225+E268+E292+E344</f>
        <v>59358</v>
      </c>
      <c r="F142" s="59">
        <f>F168+F183+F225+F268+F292+F344</f>
        <v>99</v>
      </c>
      <c r="G142" s="183">
        <f>G168+G183+G225+G268+G292+G344</f>
        <v>59457</v>
      </c>
    </row>
    <row r="143" spans="1:8" ht="12.75">
      <c r="A143" s="4" t="s">
        <v>240</v>
      </c>
      <c r="B143" s="55"/>
      <c r="C143" s="55"/>
      <c r="D143" s="6" t="s">
        <v>14</v>
      </c>
      <c r="E143" s="59">
        <f>E169+E184+E208+E215+E220+E226+E269+E293+E345+E365+E370+E386</f>
        <v>43399</v>
      </c>
      <c r="F143" s="59">
        <f>F169+F184+F208+F215+F220+F226+F269+F293+F345+F365+F370+F386</f>
        <v>90</v>
      </c>
      <c r="G143" s="183">
        <f>G169+G184+G208+G215+G220+G226+G269+G293+G345+G365+G370+G386</f>
        <v>43489</v>
      </c>
      <c r="H143" s="57"/>
    </row>
    <row r="144" spans="1:7" ht="12.75">
      <c r="A144" s="268" t="s">
        <v>70</v>
      </c>
      <c r="B144" s="268"/>
      <c r="C144" s="268"/>
      <c r="D144" s="6" t="s">
        <v>15</v>
      </c>
      <c r="E144" s="65">
        <f>E209</f>
        <v>900</v>
      </c>
      <c r="F144" s="65">
        <f>F209</f>
        <v>0</v>
      </c>
      <c r="G144" s="183">
        <f>G209</f>
        <v>900</v>
      </c>
    </row>
    <row r="145" spans="1:7" ht="12.75">
      <c r="A145" s="4" t="s">
        <v>242</v>
      </c>
      <c r="B145" s="55"/>
      <c r="C145" s="55"/>
      <c r="D145" s="8"/>
      <c r="E145" s="59"/>
      <c r="F145" s="155"/>
      <c r="G145" s="183"/>
    </row>
    <row r="146" spans="1:7" ht="12.75">
      <c r="A146" s="268" t="s">
        <v>71</v>
      </c>
      <c r="B146" s="268"/>
      <c r="C146" s="268"/>
      <c r="D146" s="6" t="s">
        <v>101</v>
      </c>
      <c r="E146" s="59">
        <f>E200</f>
        <v>36</v>
      </c>
      <c r="F146" s="59" t="str">
        <f>F200</f>
        <v>-10</v>
      </c>
      <c r="G146" s="183">
        <f>G200</f>
        <v>26</v>
      </c>
    </row>
    <row r="147" spans="1:7" ht="12.75">
      <c r="A147" s="4" t="s">
        <v>244</v>
      </c>
      <c r="B147" s="55"/>
      <c r="C147" s="55"/>
      <c r="D147" s="6" t="s">
        <v>102</v>
      </c>
      <c r="E147" s="59">
        <f>E212+E270+E294+E380+E186+E227</f>
        <v>11433</v>
      </c>
      <c r="F147" s="59">
        <f>F212+F270+F294+F380+F186+F227</f>
        <v>0</v>
      </c>
      <c r="G147" s="59">
        <f>G212+G270+G294+G380+G186+G227</f>
        <v>11433</v>
      </c>
    </row>
    <row r="148" spans="1:7" ht="12.75">
      <c r="A148" s="2" t="s">
        <v>245</v>
      </c>
      <c r="B148" s="55"/>
      <c r="C148" s="55"/>
      <c r="D148" s="6" t="s">
        <v>361</v>
      </c>
      <c r="E148" s="59"/>
      <c r="F148" s="154"/>
      <c r="G148" s="183"/>
    </row>
    <row r="149" spans="1:7" ht="12.75">
      <c r="A149" s="2" t="s">
        <v>246</v>
      </c>
      <c r="B149" s="55"/>
      <c r="C149" s="55"/>
      <c r="D149" s="6" t="s">
        <v>173</v>
      </c>
      <c r="E149" s="59">
        <f>E228+E346</f>
        <v>69514</v>
      </c>
      <c r="F149" s="59">
        <f>F228+F346</f>
        <v>480</v>
      </c>
      <c r="G149" s="183">
        <f>G228+G346</f>
        <v>69994</v>
      </c>
    </row>
    <row r="150" spans="1:7" ht="12.75">
      <c r="A150" s="2" t="s">
        <v>247</v>
      </c>
      <c r="B150" s="55"/>
      <c r="C150" s="55"/>
      <c r="D150" s="6" t="s">
        <v>174</v>
      </c>
      <c r="E150" s="59">
        <f>E295+E347+E411</f>
        <v>6868</v>
      </c>
      <c r="F150" s="59">
        <f>F295+F347+F411</f>
        <v>526</v>
      </c>
      <c r="G150" s="183">
        <f>G295+G347+G411</f>
        <v>7394</v>
      </c>
    </row>
    <row r="151" spans="1:7" ht="12.75">
      <c r="A151" s="3" t="s">
        <v>82</v>
      </c>
      <c r="B151" s="55"/>
      <c r="C151" s="55"/>
      <c r="D151" s="8"/>
      <c r="E151" s="74">
        <f>E152+E153</f>
        <v>9500</v>
      </c>
      <c r="F151" s="155"/>
      <c r="G151" s="182">
        <f>G152+G153</f>
        <v>9500</v>
      </c>
    </row>
    <row r="152" spans="1:7" ht="12.75">
      <c r="A152" s="2" t="s">
        <v>249</v>
      </c>
      <c r="B152" s="55"/>
      <c r="C152" s="55"/>
      <c r="D152" s="8"/>
      <c r="E152" s="59"/>
      <c r="F152" s="155"/>
      <c r="G152" s="183"/>
    </row>
    <row r="153" spans="1:7" ht="12.75">
      <c r="A153" s="251" t="s">
        <v>83</v>
      </c>
      <c r="B153" s="276"/>
      <c r="C153" s="276"/>
      <c r="D153" s="18"/>
      <c r="E153" s="81">
        <f>E283</f>
        <v>9500</v>
      </c>
      <c r="F153" s="156"/>
      <c r="G153" s="184">
        <f>G283</f>
        <v>9500</v>
      </c>
    </row>
    <row r="154" spans="1:7" ht="12" customHeight="1">
      <c r="A154" s="251" t="s">
        <v>250</v>
      </c>
      <c r="B154" s="251"/>
      <c r="C154" s="251"/>
      <c r="D154" s="8"/>
      <c r="E154" s="59">
        <f>E189+E180+E229+E273+E304+E349</f>
        <v>0</v>
      </c>
      <c r="F154" s="155"/>
      <c r="G154" s="183">
        <f>G189+G180+G229+G273+G304+G349</f>
        <v>0</v>
      </c>
    </row>
    <row r="155" spans="1:7" ht="15" customHeight="1">
      <c r="A155" s="250" t="s">
        <v>236</v>
      </c>
      <c r="B155" s="250"/>
      <c r="C155" s="250"/>
      <c r="D155" s="110"/>
      <c r="E155" s="111">
        <f>E8-E140</f>
        <v>0</v>
      </c>
      <c r="F155" s="157"/>
      <c r="G155" s="185">
        <f>G8-G140</f>
        <v>0</v>
      </c>
    </row>
    <row r="156" spans="1:7" ht="12" customHeight="1">
      <c r="A156" s="272" t="s">
        <v>85</v>
      </c>
      <c r="B156" s="273"/>
      <c r="C156" s="274"/>
      <c r="D156" s="112" t="s">
        <v>16</v>
      </c>
      <c r="E156" s="113">
        <f>E157+E158+E161+E162+E159+E160</f>
        <v>97768</v>
      </c>
      <c r="F156" s="113">
        <f>F157+F158+F161+F162+F159+F160</f>
        <v>960</v>
      </c>
      <c r="G156" s="113">
        <f>G157+G158+G161+G162+G159+G160</f>
        <v>98728</v>
      </c>
    </row>
    <row r="157" spans="1:7" ht="12" customHeight="1">
      <c r="A157" s="114" t="s">
        <v>429</v>
      </c>
      <c r="B157" s="115"/>
      <c r="C157" s="115"/>
      <c r="D157" s="92" t="s">
        <v>227</v>
      </c>
      <c r="E157" s="116">
        <f>E341</f>
        <v>200</v>
      </c>
      <c r="F157" s="158"/>
      <c r="G157" s="186">
        <f>G341</f>
        <v>200</v>
      </c>
    </row>
    <row r="158" spans="1:7" ht="12" customHeight="1">
      <c r="A158" s="114" t="s">
        <v>430</v>
      </c>
      <c r="B158" s="115"/>
      <c r="C158" s="115"/>
      <c r="D158" s="92" t="s">
        <v>227</v>
      </c>
      <c r="E158" s="117">
        <f>E372</f>
        <v>100</v>
      </c>
      <c r="F158" s="158"/>
      <c r="G158" s="187">
        <f>G372</f>
        <v>100</v>
      </c>
    </row>
    <row r="159" spans="1:7" ht="12" customHeight="1">
      <c r="A159" s="327" t="s">
        <v>461</v>
      </c>
      <c r="B159" s="328"/>
      <c r="C159" s="329"/>
      <c r="D159" s="92" t="s">
        <v>227</v>
      </c>
      <c r="E159" s="117">
        <f>E285</f>
        <v>2564</v>
      </c>
      <c r="F159" s="117" t="str">
        <f>F285</f>
        <v>960</v>
      </c>
      <c r="G159" s="117">
        <f>G285</f>
        <v>3524</v>
      </c>
    </row>
    <row r="160" spans="1:7" ht="12" customHeight="1">
      <c r="A160" s="327" t="s">
        <v>431</v>
      </c>
      <c r="B160" s="328"/>
      <c r="C160" s="329"/>
      <c r="D160" s="92" t="s">
        <v>227</v>
      </c>
      <c r="E160" s="117">
        <f>E321</f>
        <v>270</v>
      </c>
      <c r="F160" s="117">
        <f>F321</f>
        <v>0</v>
      </c>
      <c r="G160" s="117">
        <f>G321</f>
        <v>270</v>
      </c>
    </row>
    <row r="161" spans="1:7" ht="12.75">
      <c r="A161" s="3" t="s">
        <v>248</v>
      </c>
      <c r="B161" s="55"/>
      <c r="C161" s="55"/>
      <c r="D161" s="6" t="s">
        <v>263</v>
      </c>
      <c r="E161" s="74">
        <f>E222+E389</f>
        <v>60040</v>
      </c>
      <c r="F161" s="154"/>
      <c r="G161" s="182">
        <f>G222+G389</f>
        <v>60040</v>
      </c>
    </row>
    <row r="162" spans="1:7" ht="12.75">
      <c r="A162" s="330" t="s">
        <v>364</v>
      </c>
      <c r="B162" s="331"/>
      <c r="C162" s="332"/>
      <c r="D162" s="92" t="s">
        <v>263</v>
      </c>
      <c r="E162" s="118">
        <f>E170+E231+E286+E287+E289+E302+E359+E373+E374+E392+E393+E394+E395+E396+E397+E398+E399+E400+E401+E402+E403+E404+E405+E406+E407+E217+E288+E303+E408</f>
        <v>34594</v>
      </c>
      <c r="F162" s="118">
        <f>F170+F231+F286+F287+F289+F302+F359+F373+F374+F392+F393+F394+F395+F396+F397+F398+F399+F400+F401+F402+F403+F404+F405+F406+F407+F217+F288+F303+F408</f>
        <v>0</v>
      </c>
      <c r="G162" s="118">
        <f>G170+G231+G286+G287+G289+G302+G359+G373+G374+G392+G393+G394+G395+G396+G397+G398+G399+G400+G401+G402+G403+G404+G405+G406+G407+G217+G288+G303+G408</f>
        <v>34594</v>
      </c>
    </row>
    <row r="163" spans="1:7" ht="16.5" customHeight="1">
      <c r="A163" s="235" t="s">
        <v>237</v>
      </c>
      <c r="B163" s="235"/>
      <c r="C163" s="235"/>
      <c r="D163" s="123"/>
      <c r="E163" s="124">
        <f>E94-E156</f>
        <v>-36288</v>
      </c>
      <c r="F163" s="124">
        <f>F94-F156</f>
        <v>-960</v>
      </c>
      <c r="G163" s="188">
        <f>G94-G156</f>
        <v>-37248</v>
      </c>
    </row>
    <row r="164" spans="1:7" ht="12" customHeight="1">
      <c r="A164" s="267" t="s">
        <v>251</v>
      </c>
      <c r="B164" s="267"/>
      <c r="C164" s="267"/>
      <c r="D164" s="8"/>
      <c r="E164" s="65"/>
      <c r="F164" s="8"/>
      <c r="G164" s="183"/>
    </row>
    <row r="165" spans="1:7" ht="12.75" customHeight="1">
      <c r="A165" s="234" t="s">
        <v>252</v>
      </c>
      <c r="B165" s="234"/>
      <c r="C165" s="234"/>
      <c r="D165" s="123"/>
      <c r="E165" s="126"/>
      <c r="F165" s="159"/>
      <c r="G165" s="189"/>
    </row>
    <row r="166" spans="1:7" ht="13.5" customHeight="1">
      <c r="A166" s="234" t="s">
        <v>253</v>
      </c>
      <c r="B166" s="234"/>
      <c r="C166" s="234"/>
      <c r="D166" s="127" t="s">
        <v>270</v>
      </c>
      <c r="E166" s="128">
        <f>E167+E180+E170</f>
        <v>19385</v>
      </c>
      <c r="F166" s="128">
        <f>F167+F180+F170</f>
        <v>0</v>
      </c>
      <c r="G166" s="190">
        <f>G167+G180+G170</f>
        <v>19385</v>
      </c>
    </row>
    <row r="167" spans="1:7" ht="14.25" customHeight="1">
      <c r="A167" s="221" t="s">
        <v>254</v>
      </c>
      <c r="B167" s="221"/>
      <c r="C167" s="221"/>
      <c r="D167" s="7" t="s">
        <v>186</v>
      </c>
      <c r="E167" s="59">
        <f>E168+E169</f>
        <v>17500</v>
      </c>
      <c r="F167" s="160"/>
      <c r="G167" s="183">
        <f>G168+G169</f>
        <v>17500</v>
      </c>
    </row>
    <row r="168" spans="1:10" ht="12.75" customHeight="1">
      <c r="A168" s="221" t="s">
        <v>239</v>
      </c>
      <c r="B168" s="221"/>
      <c r="C168" s="221"/>
      <c r="D168" s="8">
        <v>10</v>
      </c>
      <c r="E168" s="59">
        <v>8500</v>
      </c>
      <c r="F168" s="155"/>
      <c r="G168" s="183">
        <v>8500</v>
      </c>
      <c r="H168" s="84"/>
      <c r="I168" s="84"/>
      <c r="J168" s="85"/>
    </row>
    <row r="169" spans="1:7" ht="12" customHeight="1">
      <c r="A169" s="236" t="s">
        <v>72</v>
      </c>
      <c r="B169" s="236"/>
      <c r="C169" s="236"/>
      <c r="D169" s="8">
        <v>20</v>
      </c>
      <c r="E169" s="59">
        <v>9000</v>
      </c>
      <c r="F169" s="155"/>
      <c r="G169" s="183">
        <v>9000</v>
      </c>
    </row>
    <row r="170" spans="1:7" ht="14.25" customHeight="1">
      <c r="A170" s="241" t="s">
        <v>386</v>
      </c>
      <c r="B170" s="241"/>
      <c r="C170" s="241"/>
      <c r="D170" s="119">
        <v>71</v>
      </c>
      <c r="E170" s="93">
        <f>E171+E175+E177+E179+E178+E176+E172+E173+E174</f>
        <v>1885</v>
      </c>
      <c r="F170" s="93">
        <f>F171+F175+F177+F179+F178+F176+F172+F173+F174</f>
        <v>0</v>
      </c>
      <c r="G170" s="93">
        <f>G171+G175+G177+G179+G178+G176+G172+G173+G174</f>
        <v>1885</v>
      </c>
    </row>
    <row r="171" spans="1:7" ht="20.25" customHeight="1">
      <c r="A171" s="222" t="s">
        <v>387</v>
      </c>
      <c r="B171" s="223"/>
      <c r="C171" s="224"/>
      <c r="D171" s="92" t="s">
        <v>263</v>
      </c>
      <c r="E171" s="93">
        <v>100</v>
      </c>
      <c r="F171" s="158"/>
      <c r="G171" s="191">
        <v>100</v>
      </c>
    </row>
    <row r="172" spans="1:7" ht="13.5" customHeight="1">
      <c r="A172" s="222" t="s">
        <v>444</v>
      </c>
      <c r="B172" s="223"/>
      <c r="C172" s="224"/>
      <c r="D172" s="92" t="s">
        <v>263</v>
      </c>
      <c r="E172" s="93">
        <v>60</v>
      </c>
      <c r="F172" s="158"/>
      <c r="G172" s="191">
        <v>60</v>
      </c>
    </row>
    <row r="173" spans="1:7" ht="13.5" customHeight="1">
      <c r="A173" s="222" t="s">
        <v>445</v>
      </c>
      <c r="B173" s="223"/>
      <c r="C173" s="224"/>
      <c r="D173" s="92" t="s">
        <v>263</v>
      </c>
      <c r="E173" s="93">
        <v>150</v>
      </c>
      <c r="F173" s="158"/>
      <c r="G173" s="191">
        <v>150</v>
      </c>
    </row>
    <row r="174" spans="1:7" ht="13.5" customHeight="1">
      <c r="A174" s="222" t="s">
        <v>446</v>
      </c>
      <c r="B174" s="223"/>
      <c r="C174" s="224"/>
      <c r="D174" s="92" t="s">
        <v>263</v>
      </c>
      <c r="E174" s="93">
        <v>110</v>
      </c>
      <c r="F174" s="216"/>
      <c r="G174" s="191">
        <v>110</v>
      </c>
    </row>
    <row r="175" spans="1:7" ht="14.25" customHeight="1">
      <c r="A175" s="222" t="s">
        <v>388</v>
      </c>
      <c r="B175" s="223"/>
      <c r="C175" s="224"/>
      <c r="D175" s="92" t="s">
        <v>263</v>
      </c>
      <c r="E175" s="93">
        <v>100</v>
      </c>
      <c r="F175" s="216" t="s">
        <v>443</v>
      </c>
      <c r="G175" s="191">
        <f>E175+F175</f>
        <v>100</v>
      </c>
    </row>
    <row r="176" spans="1:7" ht="21" customHeight="1">
      <c r="A176" s="222" t="s">
        <v>396</v>
      </c>
      <c r="B176" s="223"/>
      <c r="C176" s="224"/>
      <c r="D176" s="92" t="s">
        <v>263</v>
      </c>
      <c r="E176" s="93">
        <v>100</v>
      </c>
      <c r="F176" s="158"/>
      <c r="G176" s="191">
        <v>100</v>
      </c>
    </row>
    <row r="177" spans="1:7" ht="14.25" customHeight="1">
      <c r="A177" s="222" t="s">
        <v>397</v>
      </c>
      <c r="B177" s="223"/>
      <c r="C177" s="224"/>
      <c r="D177" s="92" t="s">
        <v>263</v>
      </c>
      <c r="E177" s="93">
        <v>450</v>
      </c>
      <c r="F177" s="158"/>
      <c r="G177" s="191">
        <v>450</v>
      </c>
    </row>
    <row r="178" spans="1:7" ht="20.25" customHeight="1">
      <c r="A178" s="222" t="s">
        <v>447</v>
      </c>
      <c r="B178" s="223"/>
      <c r="C178" s="224"/>
      <c r="D178" s="92" t="s">
        <v>263</v>
      </c>
      <c r="E178" s="93">
        <v>680</v>
      </c>
      <c r="F178" s="216"/>
      <c r="G178" s="191">
        <f>E178+F178</f>
        <v>680</v>
      </c>
    </row>
    <row r="179" spans="1:7" ht="12.75">
      <c r="A179" s="222" t="s">
        <v>398</v>
      </c>
      <c r="B179" s="223"/>
      <c r="C179" s="224"/>
      <c r="D179" s="92" t="s">
        <v>263</v>
      </c>
      <c r="E179" s="93">
        <v>135</v>
      </c>
      <c r="F179" s="158"/>
      <c r="G179" s="191">
        <v>135</v>
      </c>
    </row>
    <row r="180" spans="1:7" ht="16.5" customHeight="1">
      <c r="A180" s="221" t="s">
        <v>360</v>
      </c>
      <c r="B180" s="221"/>
      <c r="C180" s="221"/>
      <c r="D180" s="8">
        <v>85</v>
      </c>
      <c r="E180" s="59"/>
      <c r="F180" s="155"/>
      <c r="G180" s="183"/>
    </row>
    <row r="181" spans="1:8" ht="15.75" customHeight="1">
      <c r="A181" s="234" t="s">
        <v>202</v>
      </c>
      <c r="B181" s="234"/>
      <c r="C181" s="234"/>
      <c r="D181" s="129" t="s">
        <v>271</v>
      </c>
      <c r="E181" s="130">
        <f>E182+E187+E189</f>
        <v>2122</v>
      </c>
      <c r="F181" s="130">
        <f>F182+F187+F189</f>
        <v>-10</v>
      </c>
      <c r="G181" s="130">
        <f>G182+G187+G189</f>
        <v>2112</v>
      </c>
      <c r="H181" s="71"/>
    </row>
    <row r="182" spans="1:7" ht="12" customHeight="1">
      <c r="A182" s="221" t="s">
        <v>254</v>
      </c>
      <c r="B182" s="221"/>
      <c r="C182" s="221"/>
      <c r="D182" s="7" t="s">
        <v>186</v>
      </c>
      <c r="E182" s="59">
        <f>E183+E184+E185+E186</f>
        <v>2122</v>
      </c>
      <c r="F182" s="59">
        <f>F183+F184+F185+F186</f>
        <v>-10</v>
      </c>
      <c r="G182" s="59">
        <f>G183+G184+G185+G186</f>
        <v>2112</v>
      </c>
    </row>
    <row r="183" spans="1:7" ht="13.5" customHeight="1">
      <c r="A183" s="221" t="s">
        <v>239</v>
      </c>
      <c r="B183" s="221"/>
      <c r="C183" s="221"/>
      <c r="D183" s="6" t="s">
        <v>187</v>
      </c>
      <c r="E183" s="59">
        <f aca="true" t="shared" si="0" ref="E183:G184">E193+E203</f>
        <v>900</v>
      </c>
      <c r="F183" s="59">
        <f t="shared" si="0"/>
        <v>0</v>
      </c>
      <c r="G183" s="183">
        <f t="shared" si="0"/>
        <v>900</v>
      </c>
    </row>
    <row r="184" spans="1:7" ht="15" customHeight="1">
      <c r="A184" s="236" t="s">
        <v>72</v>
      </c>
      <c r="B184" s="236"/>
      <c r="C184" s="236"/>
      <c r="D184" s="6" t="s">
        <v>14</v>
      </c>
      <c r="E184" s="59">
        <f t="shared" si="0"/>
        <v>270</v>
      </c>
      <c r="F184" s="59">
        <f t="shared" si="0"/>
        <v>0</v>
      </c>
      <c r="G184" s="183">
        <f t="shared" si="0"/>
        <v>270</v>
      </c>
    </row>
    <row r="185" spans="1:7" ht="12.75">
      <c r="A185" s="10" t="s">
        <v>243</v>
      </c>
      <c r="B185" s="56"/>
      <c r="C185" s="56"/>
      <c r="D185" s="6" t="s">
        <v>101</v>
      </c>
      <c r="E185" s="59">
        <f>E200</f>
        <v>36</v>
      </c>
      <c r="F185" s="59" t="str">
        <f>F200</f>
        <v>-10</v>
      </c>
      <c r="G185" s="183">
        <f>G200</f>
        <v>26</v>
      </c>
    </row>
    <row r="186" spans="1:7" ht="12.75">
      <c r="A186" s="228" t="s">
        <v>427</v>
      </c>
      <c r="B186" s="229"/>
      <c r="C186" s="230"/>
      <c r="D186" s="6" t="s">
        <v>428</v>
      </c>
      <c r="E186" s="59">
        <f>E205</f>
        <v>916</v>
      </c>
      <c r="F186" s="59">
        <f>F205</f>
        <v>0</v>
      </c>
      <c r="G186" s="65">
        <f>G205</f>
        <v>916</v>
      </c>
    </row>
    <row r="187" spans="1:7" ht="14.25" customHeight="1">
      <c r="A187" s="86" t="s">
        <v>255</v>
      </c>
      <c r="B187" s="86"/>
      <c r="C187" s="86"/>
      <c r="D187" s="7" t="s">
        <v>16</v>
      </c>
      <c r="E187" s="59">
        <v>0</v>
      </c>
      <c r="F187" s="160"/>
      <c r="G187" s="183">
        <v>0</v>
      </c>
    </row>
    <row r="188" spans="1:7" ht="11.25" customHeight="1">
      <c r="A188" s="221" t="s">
        <v>248</v>
      </c>
      <c r="B188" s="221"/>
      <c r="C188" s="221"/>
      <c r="D188" s="6" t="s">
        <v>263</v>
      </c>
      <c r="E188" s="59">
        <v>0</v>
      </c>
      <c r="F188" s="154"/>
      <c r="G188" s="183">
        <v>0</v>
      </c>
    </row>
    <row r="189" spans="1:7" ht="18.75" customHeight="1">
      <c r="A189" s="221" t="s">
        <v>360</v>
      </c>
      <c r="B189" s="221"/>
      <c r="C189" s="221"/>
      <c r="D189" s="6" t="s">
        <v>267</v>
      </c>
      <c r="E189" s="59">
        <f>E197</f>
        <v>0</v>
      </c>
      <c r="F189" s="154"/>
      <c r="G189" s="183">
        <f>G197</f>
        <v>0</v>
      </c>
    </row>
    <row r="190" spans="1:7" ht="12.75">
      <c r="A190" s="11" t="s">
        <v>272</v>
      </c>
      <c r="B190" s="56"/>
      <c r="C190" s="56"/>
      <c r="D190" s="6"/>
      <c r="E190" s="59"/>
      <c r="F190" s="154"/>
      <c r="G190" s="183"/>
    </row>
    <row r="191" spans="1:7" ht="16.5" customHeight="1">
      <c r="A191" s="255" t="s">
        <v>273</v>
      </c>
      <c r="B191" s="255"/>
      <c r="C191" s="255"/>
      <c r="D191" s="6"/>
      <c r="E191" s="60">
        <f>E192+E195+E197</f>
        <v>1150</v>
      </c>
      <c r="F191" s="154"/>
      <c r="G191" s="193">
        <f>G192+G195+G197</f>
        <v>1150</v>
      </c>
    </row>
    <row r="192" spans="1:7" ht="15.75" customHeight="1">
      <c r="A192" s="221" t="s">
        <v>254</v>
      </c>
      <c r="B192" s="221"/>
      <c r="C192" s="221"/>
      <c r="D192" s="7" t="s">
        <v>186</v>
      </c>
      <c r="E192" s="59">
        <f>E193+E194</f>
        <v>1150</v>
      </c>
      <c r="F192" s="160"/>
      <c r="G192" s="183">
        <f>G193+G194</f>
        <v>1150</v>
      </c>
    </row>
    <row r="193" spans="1:7" ht="12.75" customHeight="1">
      <c r="A193" s="221" t="s">
        <v>239</v>
      </c>
      <c r="B193" s="221"/>
      <c r="C193" s="221"/>
      <c r="D193" s="6" t="s">
        <v>187</v>
      </c>
      <c r="E193" s="59">
        <v>900</v>
      </c>
      <c r="F193" s="154"/>
      <c r="G193" s="183">
        <v>900</v>
      </c>
    </row>
    <row r="194" spans="1:7" ht="13.5" customHeight="1">
      <c r="A194" s="236" t="s">
        <v>72</v>
      </c>
      <c r="B194" s="236"/>
      <c r="C194" s="236"/>
      <c r="D194" s="6" t="s">
        <v>14</v>
      </c>
      <c r="E194" s="59">
        <v>250</v>
      </c>
      <c r="F194" s="154"/>
      <c r="G194" s="183">
        <v>250</v>
      </c>
    </row>
    <row r="195" spans="1:7" ht="12.75" customHeight="1">
      <c r="A195" s="221" t="s">
        <v>255</v>
      </c>
      <c r="B195" s="221"/>
      <c r="C195" s="221"/>
      <c r="D195" s="7" t="s">
        <v>16</v>
      </c>
      <c r="E195" s="59">
        <f>E196</f>
        <v>0</v>
      </c>
      <c r="F195" s="160"/>
      <c r="G195" s="183">
        <f>G196</f>
        <v>0</v>
      </c>
    </row>
    <row r="196" spans="1:7" ht="12.75" customHeight="1">
      <c r="A196" s="221" t="s">
        <v>248</v>
      </c>
      <c r="B196" s="221"/>
      <c r="C196" s="221"/>
      <c r="D196" s="6" t="s">
        <v>263</v>
      </c>
      <c r="E196" s="59">
        <v>0</v>
      </c>
      <c r="F196" s="154"/>
      <c r="G196" s="183">
        <v>0</v>
      </c>
    </row>
    <row r="197" spans="1:7" ht="15" customHeight="1">
      <c r="A197" s="221" t="s">
        <v>360</v>
      </c>
      <c r="B197" s="221"/>
      <c r="C197" s="221"/>
      <c r="D197" s="6" t="s">
        <v>267</v>
      </c>
      <c r="E197" s="59"/>
      <c r="F197" s="154"/>
      <c r="G197" s="183"/>
    </row>
    <row r="198" spans="1:7" ht="12.75" customHeight="1">
      <c r="A198" s="255" t="s">
        <v>274</v>
      </c>
      <c r="B198" s="255"/>
      <c r="C198" s="255"/>
      <c r="D198" s="6"/>
      <c r="E198" s="60">
        <f aca="true" t="shared" si="1" ref="E198:G199">E199</f>
        <v>36</v>
      </c>
      <c r="F198" s="60" t="str">
        <f t="shared" si="1"/>
        <v>-10</v>
      </c>
      <c r="G198" s="193">
        <f t="shared" si="1"/>
        <v>26</v>
      </c>
    </row>
    <row r="199" spans="1:7" ht="15" customHeight="1">
      <c r="A199" s="221" t="s">
        <v>254</v>
      </c>
      <c r="B199" s="221"/>
      <c r="C199" s="221"/>
      <c r="D199" s="7" t="s">
        <v>186</v>
      </c>
      <c r="E199" s="59">
        <f t="shared" si="1"/>
        <v>36</v>
      </c>
      <c r="F199" s="59" t="str">
        <f t="shared" si="1"/>
        <v>-10</v>
      </c>
      <c r="G199" s="183">
        <f t="shared" si="1"/>
        <v>26</v>
      </c>
    </row>
    <row r="200" spans="1:7" ht="12.75">
      <c r="A200" s="10" t="s">
        <v>73</v>
      </c>
      <c r="B200" s="56"/>
      <c r="C200" s="56"/>
      <c r="D200" s="6" t="s">
        <v>101</v>
      </c>
      <c r="E200" s="59">
        <v>36</v>
      </c>
      <c r="F200" s="209" t="s">
        <v>459</v>
      </c>
      <c r="G200" s="183">
        <f>E200+F200</f>
        <v>26</v>
      </c>
    </row>
    <row r="201" spans="1:7" ht="12.75">
      <c r="A201" s="12" t="s">
        <v>275</v>
      </c>
      <c r="B201" s="56"/>
      <c r="C201" s="56"/>
      <c r="D201" s="7"/>
      <c r="E201" s="60">
        <f>E202</f>
        <v>936</v>
      </c>
      <c r="F201" s="60">
        <f>F202</f>
        <v>0</v>
      </c>
      <c r="G201" s="193">
        <f>G202</f>
        <v>936</v>
      </c>
    </row>
    <row r="202" spans="1:7" ht="12" customHeight="1">
      <c r="A202" s="221" t="s">
        <v>254</v>
      </c>
      <c r="B202" s="221"/>
      <c r="C202" s="221"/>
      <c r="D202" s="7" t="s">
        <v>186</v>
      </c>
      <c r="E202" s="59">
        <f>E204+E203+E205</f>
        <v>936</v>
      </c>
      <c r="F202" s="59">
        <f>F204+F203+F205</f>
        <v>0</v>
      </c>
      <c r="G202" s="59">
        <f>G204+G203+G205</f>
        <v>936</v>
      </c>
    </row>
    <row r="203" spans="1:7" ht="12" customHeight="1">
      <c r="A203" s="231" t="s">
        <v>399</v>
      </c>
      <c r="B203" s="232"/>
      <c r="C203" s="233"/>
      <c r="D203" s="89" t="s">
        <v>400</v>
      </c>
      <c r="E203" s="59">
        <v>0</v>
      </c>
      <c r="F203" s="209"/>
      <c r="G203" s="183">
        <f>E203+F203</f>
        <v>0</v>
      </c>
    </row>
    <row r="204" spans="1:7" ht="15" customHeight="1">
      <c r="A204" s="236" t="s">
        <v>72</v>
      </c>
      <c r="B204" s="236"/>
      <c r="C204" s="236"/>
      <c r="D204" s="6" t="s">
        <v>14</v>
      </c>
      <c r="E204" s="59">
        <v>20</v>
      </c>
      <c r="F204" s="209"/>
      <c r="G204" s="183">
        <f>E204+F204</f>
        <v>20</v>
      </c>
    </row>
    <row r="205" spans="1:7" ht="15" customHeight="1">
      <c r="A205" s="225" t="s">
        <v>427</v>
      </c>
      <c r="B205" s="226"/>
      <c r="C205" s="227"/>
      <c r="D205" s="6" t="s">
        <v>428</v>
      </c>
      <c r="E205" s="59">
        <v>916</v>
      </c>
      <c r="F205" s="209"/>
      <c r="G205" s="183">
        <v>916</v>
      </c>
    </row>
    <row r="206" spans="1:7" ht="13.5" customHeight="1">
      <c r="A206" s="234" t="s">
        <v>46</v>
      </c>
      <c r="B206" s="234"/>
      <c r="C206" s="234"/>
      <c r="D206" s="129" t="s">
        <v>276</v>
      </c>
      <c r="E206" s="130">
        <f>E207</f>
        <v>2140</v>
      </c>
      <c r="F206" s="130">
        <f>F207</f>
        <v>0</v>
      </c>
      <c r="G206" s="192">
        <f>G207</f>
        <v>2140</v>
      </c>
    </row>
    <row r="207" spans="1:7" ht="13.5" customHeight="1">
      <c r="A207" s="221" t="s">
        <v>254</v>
      </c>
      <c r="B207" s="221"/>
      <c r="C207" s="221"/>
      <c r="D207" s="7" t="s">
        <v>186</v>
      </c>
      <c r="E207" s="59">
        <f>E208+E209</f>
        <v>2140</v>
      </c>
      <c r="F207" s="59">
        <f>F208+F209</f>
        <v>0</v>
      </c>
      <c r="G207" s="183">
        <f>G208+G209</f>
        <v>2140</v>
      </c>
    </row>
    <row r="208" spans="1:9" ht="12.75">
      <c r="A208" s="10" t="s">
        <v>74</v>
      </c>
      <c r="B208" s="56"/>
      <c r="C208" s="56"/>
      <c r="D208" s="6" t="s">
        <v>14</v>
      </c>
      <c r="E208" s="59">
        <v>1240</v>
      </c>
      <c r="F208" s="209"/>
      <c r="G208" s="183">
        <f>E208+F208</f>
        <v>1240</v>
      </c>
      <c r="H208" s="85"/>
      <c r="I208" s="84"/>
    </row>
    <row r="209" spans="1:7" ht="12.75">
      <c r="A209" s="262" t="s">
        <v>241</v>
      </c>
      <c r="B209" s="262"/>
      <c r="C209" s="262"/>
      <c r="D209" s="6" t="s">
        <v>15</v>
      </c>
      <c r="E209" s="59">
        <v>900</v>
      </c>
      <c r="F209" s="209"/>
      <c r="G209" s="183">
        <f>E209+F209</f>
        <v>900</v>
      </c>
    </row>
    <row r="210" spans="1:7" ht="24" customHeight="1">
      <c r="A210" s="234" t="s">
        <v>256</v>
      </c>
      <c r="B210" s="234"/>
      <c r="C210" s="234"/>
      <c r="D210" s="129" t="s">
        <v>277</v>
      </c>
      <c r="E210" s="130">
        <f>E211</f>
        <v>0</v>
      </c>
      <c r="F210" s="161"/>
      <c r="G210" s="192">
        <f>G211</f>
        <v>0</v>
      </c>
    </row>
    <row r="211" spans="1:7" ht="13.5" customHeight="1">
      <c r="A211" s="221" t="s">
        <v>254</v>
      </c>
      <c r="B211" s="221"/>
      <c r="C211" s="221"/>
      <c r="D211" s="7" t="s">
        <v>186</v>
      </c>
      <c r="E211" s="59">
        <f>E212</f>
        <v>0</v>
      </c>
      <c r="F211" s="160"/>
      <c r="G211" s="183">
        <f>G212</f>
        <v>0</v>
      </c>
    </row>
    <row r="212" spans="1:7" ht="18.75" customHeight="1">
      <c r="A212" s="221" t="s">
        <v>244</v>
      </c>
      <c r="B212" s="221"/>
      <c r="C212" s="221"/>
      <c r="D212" s="6" t="s">
        <v>304</v>
      </c>
      <c r="E212" s="59"/>
      <c r="F212" s="154"/>
      <c r="G212" s="183"/>
    </row>
    <row r="213" spans="1:7" ht="12.75">
      <c r="A213" s="234" t="s">
        <v>257</v>
      </c>
      <c r="B213" s="234"/>
      <c r="C213" s="234"/>
      <c r="D213" s="129" t="s">
        <v>278</v>
      </c>
      <c r="E213" s="130">
        <f>E214+E216</f>
        <v>818</v>
      </c>
      <c r="F213" s="161"/>
      <c r="G213" s="192">
        <f>G214+G216</f>
        <v>818</v>
      </c>
    </row>
    <row r="214" spans="1:7" ht="12.75" customHeight="1">
      <c r="A214" s="221" t="s">
        <v>254</v>
      </c>
      <c r="B214" s="221"/>
      <c r="C214" s="221"/>
      <c r="D214" s="7" t="s">
        <v>186</v>
      </c>
      <c r="E214" s="59">
        <f>E215</f>
        <v>418</v>
      </c>
      <c r="F214" s="160"/>
      <c r="G214" s="183">
        <f>G215</f>
        <v>418</v>
      </c>
    </row>
    <row r="215" spans="1:9" ht="14.25" customHeight="1">
      <c r="A215" s="221" t="s">
        <v>240</v>
      </c>
      <c r="B215" s="221"/>
      <c r="C215" s="221"/>
      <c r="D215" s="6" t="s">
        <v>279</v>
      </c>
      <c r="E215" s="59">
        <v>418</v>
      </c>
      <c r="F215" s="154"/>
      <c r="G215" s="183">
        <v>418</v>
      </c>
      <c r="H215" s="85"/>
      <c r="I215" s="84"/>
    </row>
    <row r="216" spans="1:9" ht="14.25" customHeight="1">
      <c r="A216" s="231" t="s">
        <v>255</v>
      </c>
      <c r="B216" s="232"/>
      <c r="C216" s="233"/>
      <c r="D216" s="58" t="s">
        <v>16</v>
      </c>
      <c r="E216" s="59">
        <f>E217</f>
        <v>400</v>
      </c>
      <c r="F216" s="162"/>
      <c r="G216" s="183">
        <f>G217</f>
        <v>400</v>
      </c>
      <c r="H216" s="85"/>
      <c r="I216" s="84"/>
    </row>
    <row r="217" spans="1:9" ht="14.25" customHeight="1">
      <c r="A217" s="222" t="s">
        <v>414</v>
      </c>
      <c r="B217" s="223"/>
      <c r="C217" s="224"/>
      <c r="D217" s="92" t="s">
        <v>263</v>
      </c>
      <c r="E217" s="93">
        <v>400</v>
      </c>
      <c r="F217" s="158"/>
      <c r="G217" s="191">
        <v>400</v>
      </c>
      <c r="H217" s="85"/>
      <c r="I217" s="84"/>
    </row>
    <row r="218" spans="1:7" ht="12" customHeight="1">
      <c r="A218" s="234" t="s">
        <v>258</v>
      </c>
      <c r="B218" s="234"/>
      <c r="C218" s="234"/>
      <c r="D218" s="129" t="s">
        <v>280</v>
      </c>
      <c r="E218" s="130">
        <f>E219+E221</f>
        <v>390</v>
      </c>
      <c r="F218" s="161"/>
      <c r="G218" s="192">
        <f>G219+G221</f>
        <v>390</v>
      </c>
    </row>
    <row r="219" spans="1:7" ht="14.25" customHeight="1">
      <c r="A219" s="221" t="s">
        <v>254</v>
      </c>
      <c r="B219" s="221"/>
      <c r="C219" s="221"/>
      <c r="D219" s="7" t="s">
        <v>186</v>
      </c>
      <c r="E219" s="59">
        <f>E220</f>
        <v>350</v>
      </c>
      <c r="F219" s="160"/>
      <c r="G219" s="183">
        <f>G220</f>
        <v>350</v>
      </c>
    </row>
    <row r="220" spans="1:9" ht="13.5" customHeight="1">
      <c r="A220" s="221" t="s">
        <v>75</v>
      </c>
      <c r="B220" s="221"/>
      <c r="C220" s="221"/>
      <c r="D220" s="6" t="s">
        <v>14</v>
      </c>
      <c r="E220" s="59">
        <v>350</v>
      </c>
      <c r="F220" s="154"/>
      <c r="G220" s="183">
        <v>350</v>
      </c>
      <c r="H220" s="85"/>
      <c r="I220" s="84"/>
    </row>
    <row r="221" spans="1:7" ht="14.25" customHeight="1">
      <c r="A221" s="221" t="s">
        <v>255</v>
      </c>
      <c r="B221" s="221"/>
      <c r="C221" s="221"/>
      <c r="D221" s="7" t="s">
        <v>16</v>
      </c>
      <c r="E221" s="59">
        <f>E222</f>
        <v>40</v>
      </c>
      <c r="F221" s="160"/>
      <c r="G221" s="183">
        <f>G222</f>
        <v>40</v>
      </c>
    </row>
    <row r="222" spans="1:7" ht="14.25" customHeight="1">
      <c r="A222" s="221" t="s">
        <v>401</v>
      </c>
      <c r="B222" s="221"/>
      <c r="C222" s="221"/>
      <c r="D222" s="6" t="s">
        <v>263</v>
      </c>
      <c r="E222" s="59">
        <v>40</v>
      </c>
      <c r="F222" s="154"/>
      <c r="G222" s="183">
        <v>40</v>
      </c>
    </row>
    <row r="223" spans="1:7" ht="12.75">
      <c r="A223" s="234" t="s">
        <v>259</v>
      </c>
      <c r="B223" s="234"/>
      <c r="C223" s="234"/>
      <c r="D223" s="129" t="s">
        <v>281</v>
      </c>
      <c r="E223" s="130">
        <f>E224+E230</f>
        <v>30794</v>
      </c>
      <c r="F223" s="130">
        <f>F224+F230</f>
        <v>569</v>
      </c>
      <c r="G223" s="192">
        <f>G224+G230</f>
        <v>31363</v>
      </c>
    </row>
    <row r="224" spans="1:12" ht="15" customHeight="1">
      <c r="A224" s="221" t="s">
        <v>254</v>
      </c>
      <c r="B224" s="221"/>
      <c r="C224" s="221"/>
      <c r="D224" s="7" t="s">
        <v>186</v>
      </c>
      <c r="E224" s="59">
        <f>E225+E226+E228+E227</f>
        <v>29874</v>
      </c>
      <c r="F224" s="59">
        <f>F225+F226+F228+F227</f>
        <v>569</v>
      </c>
      <c r="G224" s="59">
        <f>G225+G226+G228+G227</f>
        <v>30443</v>
      </c>
      <c r="L224" s="57"/>
    </row>
    <row r="225" spans="1:7" ht="15" customHeight="1">
      <c r="A225" s="221" t="s">
        <v>76</v>
      </c>
      <c r="B225" s="221"/>
      <c r="C225" s="221"/>
      <c r="D225" s="6" t="s">
        <v>187</v>
      </c>
      <c r="E225" s="59">
        <f aca="true" t="shared" si="2" ref="E225:G226">E238+E243+E248+E253+E258</f>
        <v>14210</v>
      </c>
      <c r="F225" s="59">
        <f t="shared" si="2"/>
        <v>99</v>
      </c>
      <c r="G225" s="183">
        <f t="shared" si="2"/>
        <v>14309</v>
      </c>
    </row>
    <row r="226" spans="1:7" ht="12" customHeight="1">
      <c r="A226" s="236" t="s">
        <v>72</v>
      </c>
      <c r="B226" s="236"/>
      <c r="C226" s="236"/>
      <c r="D226" s="6" t="s">
        <v>14</v>
      </c>
      <c r="E226" s="59">
        <f t="shared" si="2"/>
        <v>3475</v>
      </c>
      <c r="F226" s="59">
        <f t="shared" si="2"/>
        <v>0</v>
      </c>
      <c r="G226" s="59">
        <f t="shared" si="2"/>
        <v>3475</v>
      </c>
    </row>
    <row r="227" spans="1:7" ht="26.25" customHeight="1">
      <c r="A227" s="225" t="s">
        <v>448</v>
      </c>
      <c r="B227" s="226"/>
      <c r="C227" s="227"/>
      <c r="D227" s="6" t="s">
        <v>449</v>
      </c>
      <c r="E227" s="59">
        <f>E265</f>
        <v>1517</v>
      </c>
      <c r="F227" s="59">
        <f>F265</f>
        <v>0</v>
      </c>
      <c r="G227" s="59">
        <f>G265</f>
        <v>1517</v>
      </c>
    </row>
    <row r="228" spans="1:7" ht="18.75" customHeight="1">
      <c r="A228" s="221" t="s">
        <v>246</v>
      </c>
      <c r="B228" s="221"/>
      <c r="C228" s="221"/>
      <c r="D228" s="6" t="s">
        <v>173</v>
      </c>
      <c r="E228" s="59">
        <f>E235</f>
        <v>10672</v>
      </c>
      <c r="F228" s="59" t="str">
        <f>F235</f>
        <v>470</v>
      </c>
      <c r="G228" s="183">
        <f>G235</f>
        <v>11142</v>
      </c>
    </row>
    <row r="229" spans="1:7" ht="13.5" customHeight="1">
      <c r="A229" s="221" t="s">
        <v>360</v>
      </c>
      <c r="B229" s="221"/>
      <c r="C229" s="221"/>
      <c r="D229" s="6" t="s">
        <v>267</v>
      </c>
      <c r="E229" s="59">
        <f>E240+E245+E250+E255+E262</f>
        <v>0</v>
      </c>
      <c r="F229" s="154"/>
      <c r="G229" s="183">
        <f>G240+G245+G250+G255+G262</f>
        <v>0</v>
      </c>
    </row>
    <row r="230" spans="1:7" ht="13.5" customHeight="1">
      <c r="A230" s="231" t="s">
        <v>255</v>
      </c>
      <c r="B230" s="232"/>
      <c r="C230" s="233"/>
      <c r="D230" s="58" t="s">
        <v>16</v>
      </c>
      <c r="E230" s="59">
        <f>E231</f>
        <v>920</v>
      </c>
      <c r="F230" s="162"/>
      <c r="G230" s="183">
        <f>G231</f>
        <v>920</v>
      </c>
    </row>
    <row r="231" spans="1:7" ht="30" customHeight="1">
      <c r="A231" s="222" t="s">
        <v>402</v>
      </c>
      <c r="B231" s="223"/>
      <c r="C231" s="224"/>
      <c r="D231" s="92" t="s">
        <v>263</v>
      </c>
      <c r="E231" s="93">
        <v>920</v>
      </c>
      <c r="F231" s="158"/>
      <c r="G231" s="191">
        <v>920</v>
      </c>
    </row>
    <row r="232" spans="1:7" ht="12.75">
      <c r="A232" s="255" t="s">
        <v>272</v>
      </c>
      <c r="B232" s="255"/>
      <c r="C232" s="255"/>
      <c r="D232" s="6"/>
      <c r="E232" s="59"/>
      <c r="F232" s="154"/>
      <c r="G232" s="183"/>
    </row>
    <row r="233" spans="1:7" ht="13.5" customHeight="1">
      <c r="A233" s="255" t="s">
        <v>282</v>
      </c>
      <c r="B233" s="255"/>
      <c r="C233" s="255"/>
      <c r="D233" s="6"/>
      <c r="E233" s="59">
        <f aca="true" t="shared" si="3" ref="E233:G234">E234</f>
        <v>10672</v>
      </c>
      <c r="F233" s="59" t="str">
        <f t="shared" si="3"/>
        <v>470</v>
      </c>
      <c r="G233" s="183">
        <f t="shared" si="3"/>
        <v>11142</v>
      </c>
    </row>
    <row r="234" spans="1:7" ht="14.25" customHeight="1">
      <c r="A234" s="221" t="s">
        <v>254</v>
      </c>
      <c r="B234" s="221"/>
      <c r="C234" s="221"/>
      <c r="D234" s="7" t="s">
        <v>186</v>
      </c>
      <c r="E234" s="59">
        <f t="shared" si="3"/>
        <v>10672</v>
      </c>
      <c r="F234" s="59" t="str">
        <f t="shared" si="3"/>
        <v>470</v>
      </c>
      <c r="G234" s="183">
        <f t="shared" si="3"/>
        <v>11142</v>
      </c>
    </row>
    <row r="235" spans="1:7" ht="13.5" customHeight="1">
      <c r="A235" s="221" t="s">
        <v>403</v>
      </c>
      <c r="B235" s="221"/>
      <c r="C235" s="221"/>
      <c r="D235" s="6" t="s">
        <v>173</v>
      </c>
      <c r="E235" s="59">
        <v>10672</v>
      </c>
      <c r="F235" s="209" t="s">
        <v>454</v>
      </c>
      <c r="G235" s="183">
        <f>E235+F235</f>
        <v>11142</v>
      </c>
    </row>
    <row r="236" spans="1:7" ht="14.25" customHeight="1">
      <c r="A236" s="255" t="s">
        <v>291</v>
      </c>
      <c r="B236" s="255"/>
      <c r="C236" s="255"/>
      <c r="D236" s="6"/>
      <c r="E236" s="74">
        <f>E237</f>
        <v>6005</v>
      </c>
      <c r="F236" s="74">
        <f>F237</f>
        <v>-100</v>
      </c>
      <c r="G236" s="182">
        <f>G237</f>
        <v>5905</v>
      </c>
    </row>
    <row r="237" spans="1:7" ht="12.75" customHeight="1">
      <c r="A237" s="221" t="s">
        <v>254</v>
      </c>
      <c r="B237" s="221"/>
      <c r="C237" s="221"/>
      <c r="D237" s="7" t="s">
        <v>186</v>
      </c>
      <c r="E237" s="59">
        <f>E238+E239</f>
        <v>6005</v>
      </c>
      <c r="F237" s="59">
        <f>F238+F239</f>
        <v>-100</v>
      </c>
      <c r="G237" s="183">
        <f>G238+G239</f>
        <v>5905</v>
      </c>
    </row>
    <row r="238" spans="1:7" ht="15" customHeight="1">
      <c r="A238" s="221" t="s">
        <v>239</v>
      </c>
      <c r="B238" s="221"/>
      <c r="C238" s="221"/>
      <c r="D238" s="6" t="s">
        <v>187</v>
      </c>
      <c r="E238" s="59">
        <v>3900</v>
      </c>
      <c r="F238" s="154"/>
      <c r="G238" s="183">
        <v>3900</v>
      </c>
    </row>
    <row r="239" spans="1:7" ht="13.5" customHeight="1">
      <c r="A239" s="236" t="s">
        <v>72</v>
      </c>
      <c r="B239" s="236"/>
      <c r="C239" s="236"/>
      <c r="D239" s="6" t="s">
        <v>14</v>
      </c>
      <c r="E239" s="65">
        <v>2105</v>
      </c>
      <c r="F239" s="206" t="s">
        <v>460</v>
      </c>
      <c r="G239" s="183">
        <f>E239+F239</f>
        <v>2005</v>
      </c>
    </row>
    <row r="240" spans="1:7" ht="12" customHeight="1">
      <c r="A240" s="221" t="s">
        <v>360</v>
      </c>
      <c r="B240" s="221"/>
      <c r="C240" s="221"/>
      <c r="D240" s="6" t="s">
        <v>267</v>
      </c>
      <c r="E240" s="59"/>
      <c r="F240" s="154"/>
      <c r="G240" s="183"/>
    </row>
    <row r="241" spans="1:7" ht="18" customHeight="1">
      <c r="A241" s="255" t="s">
        <v>283</v>
      </c>
      <c r="B241" s="255"/>
      <c r="C241" s="255"/>
      <c r="D241" s="6"/>
      <c r="E241" s="68">
        <f>E242</f>
        <v>2850</v>
      </c>
      <c r="F241" s="6"/>
      <c r="G241" s="193">
        <f>G242</f>
        <v>2850</v>
      </c>
    </row>
    <row r="242" spans="1:7" ht="13.5" customHeight="1">
      <c r="A242" s="221" t="s">
        <v>254</v>
      </c>
      <c r="B242" s="221"/>
      <c r="C242" s="221"/>
      <c r="D242" s="7" t="s">
        <v>186</v>
      </c>
      <c r="E242" s="65">
        <f>E243+E244</f>
        <v>2850</v>
      </c>
      <c r="F242" s="7"/>
      <c r="G242" s="183">
        <f>G243+G244</f>
        <v>2850</v>
      </c>
    </row>
    <row r="243" spans="1:7" ht="15" customHeight="1">
      <c r="A243" s="221" t="s">
        <v>239</v>
      </c>
      <c r="B243" s="221"/>
      <c r="C243" s="221"/>
      <c r="D243" s="6" t="s">
        <v>187</v>
      </c>
      <c r="E243" s="65">
        <v>2510</v>
      </c>
      <c r="F243" s="6"/>
      <c r="G243" s="183">
        <v>2510</v>
      </c>
    </row>
    <row r="244" spans="1:7" ht="14.25" customHeight="1">
      <c r="A244" s="236" t="s">
        <v>77</v>
      </c>
      <c r="B244" s="236"/>
      <c r="C244" s="236"/>
      <c r="D244" s="6" t="s">
        <v>14</v>
      </c>
      <c r="E244" s="65">
        <v>340</v>
      </c>
      <c r="F244" s="6"/>
      <c r="G244" s="183">
        <v>340</v>
      </c>
    </row>
    <row r="245" spans="1:7" ht="15.75" customHeight="1">
      <c r="A245" s="221" t="s">
        <v>78</v>
      </c>
      <c r="B245" s="221"/>
      <c r="C245" s="221"/>
      <c r="D245" s="6" t="s">
        <v>267</v>
      </c>
      <c r="E245" s="65"/>
      <c r="F245" s="6"/>
      <c r="G245" s="183"/>
    </row>
    <row r="246" spans="1:7" ht="14.25" customHeight="1">
      <c r="A246" s="255" t="s">
        <v>284</v>
      </c>
      <c r="B246" s="255"/>
      <c r="C246" s="255"/>
      <c r="D246" s="6"/>
      <c r="E246" s="68">
        <f>E247</f>
        <v>2850</v>
      </c>
      <c r="F246" s="68">
        <f>F247</f>
        <v>199</v>
      </c>
      <c r="G246" s="193">
        <f>G247</f>
        <v>3049</v>
      </c>
    </row>
    <row r="247" spans="1:7" ht="13.5" customHeight="1">
      <c r="A247" s="221" t="s">
        <v>254</v>
      </c>
      <c r="B247" s="221"/>
      <c r="C247" s="221"/>
      <c r="D247" s="7" t="s">
        <v>186</v>
      </c>
      <c r="E247" s="65">
        <f>E248+E249</f>
        <v>2850</v>
      </c>
      <c r="F247" s="65">
        <f>F248+F249</f>
        <v>199</v>
      </c>
      <c r="G247" s="183">
        <f>G248+G249</f>
        <v>3049</v>
      </c>
    </row>
    <row r="248" spans="1:7" ht="15" customHeight="1">
      <c r="A248" s="221" t="s">
        <v>239</v>
      </c>
      <c r="B248" s="221"/>
      <c r="C248" s="221"/>
      <c r="D248" s="6" t="s">
        <v>187</v>
      </c>
      <c r="E248" s="65">
        <v>2600</v>
      </c>
      <c r="F248" s="206" t="s">
        <v>456</v>
      </c>
      <c r="G248" s="183">
        <f>E248+F248</f>
        <v>2699</v>
      </c>
    </row>
    <row r="249" spans="1:7" ht="13.5" customHeight="1">
      <c r="A249" s="236" t="s">
        <v>72</v>
      </c>
      <c r="B249" s="236"/>
      <c r="C249" s="236"/>
      <c r="D249" s="6" t="s">
        <v>14</v>
      </c>
      <c r="E249" s="65">
        <v>250</v>
      </c>
      <c r="F249" s="206" t="s">
        <v>457</v>
      </c>
      <c r="G249" s="183">
        <f>E249+F249</f>
        <v>350</v>
      </c>
    </row>
    <row r="250" spans="1:7" ht="14.25" customHeight="1">
      <c r="A250" s="221" t="s">
        <v>360</v>
      </c>
      <c r="B250" s="221"/>
      <c r="C250" s="221"/>
      <c r="D250" s="6" t="s">
        <v>267</v>
      </c>
      <c r="E250" s="65"/>
      <c r="F250" s="6"/>
      <c r="G250" s="183"/>
    </row>
    <row r="251" spans="1:7" ht="15" customHeight="1">
      <c r="A251" s="255" t="s">
        <v>328</v>
      </c>
      <c r="B251" s="255"/>
      <c r="C251" s="255"/>
      <c r="D251" s="6"/>
      <c r="E251" s="68">
        <f>E252</f>
        <v>2480</v>
      </c>
      <c r="F251" s="6"/>
      <c r="G251" s="193">
        <f>G252</f>
        <v>2480</v>
      </c>
    </row>
    <row r="252" spans="1:7" ht="12" customHeight="1">
      <c r="A252" s="221" t="s">
        <v>254</v>
      </c>
      <c r="B252" s="221"/>
      <c r="C252" s="221"/>
      <c r="D252" s="7" t="s">
        <v>186</v>
      </c>
      <c r="E252" s="65">
        <f>E253+E254</f>
        <v>2480</v>
      </c>
      <c r="F252" s="7"/>
      <c r="G252" s="183">
        <f>G253+G254</f>
        <v>2480</v>
      </c>
    </row>
    <row r="253" spans="1:7" ht="9.75" customHeight="1">
      <c r="A253" s="221" t="s">
        <v>239</v>
      </c>
      <c r="B253" s="221"/>
      <c r="C253" s="221"/>
      <c r="D253" s="6" t="s">
        <v>187</v>
      </c>
      <c r="E253" s="65">
        <v>2400</v>
      </c>
      <c r="F253" s="6"/>
      <c r="G253" s="183">
        <v>2400</v>
      </c>
    </row>
    <row r="254" spans="1:7" ht="12.75" customHeight="1">
      <c r="A254" s="236" t="s">
        <v>77</v>
      </c>
      <c r="B254" s="236"/>
      <c r="C254" s="236"/>
      <c r="D254" s="6" t="s">
        <v>14</v>
      </c>
      <c r="E254" s="65">
        <v>80</v>
      </c>
      <c r="F254" s="6"/>
      <c r="G254" s="183">
        <v>80</v>
      </c>
    </row>
    <row r="255" spans="1:7" ht="14.25" customHeight="1">
      <c r="A255" s="221" t="s">
        <v>360</v>
      </c>
      <c r="B255" s="221"/>
      <c r="C255" s="221"/>
      <c r="D255" s="6" t="s">
        <v>267</v>
      </c>
      <c r="E255" s="65"/>
      <c r="F255" s="6"/>
      <c r="G255" s="183"/>
    </row>
    <row r="256" spans="1:7" ht="18" customHeight="1">
      <c r="A256" s="255" t="s">
        <v>292</v>
      </c>
      <c r="B256" s="255"/>
      <c r="C256" s="255"/>
      <c r="D256" s="6"/>
      <c r="E256" s="68">
        <f>E257+E260</f>
        <v>3500</v>
      </c>
      <c r="F256" s="6"/>
      <c r="G256" s="193">
        <f>G257+G260</f>
        <v>3500</v>
      </c>
    </row>
    <row r="257" spans="1:7" ht="14.25" customHeight="1">
      <c r="A257" s="221" t="s">
        <v>254</v>
      </c>
      <c r="B257" s="221"/>
      <c r="C257" s="221"/>
      <c r="D257" s="7" t="s">
        <v>186</v>
      </c>
      <c r="E257" s="65">
        <f>E258+E259</f>
        <v>3500</v>
      </c>
      <c r="F257" s="7"/>
      <c r="G257" s="183">
        <f>G258+G259</f>
        <v>3500</v>
      </c>
    </row>
    <row r="258" spans="1:7" ht="15.75" customHeight="1">
      <c r="A258" s="221" t="s">
        <v>239</v>
      </c>
      <c r="B258" s="221"/>
      <c r="C258" s="221"/>
      <c r="D258" s="6" t="s">
        <v>187</v>
      </c>
      <c r="E258" s="65">
        <v>2800</v>
      </c>
      <c r="F258" s="6"/>
      <c r="G258" s="183">
        <v>2800</v>
      </c>
    </row>
    <row r="259" spans="1:7" ht="12.75" customHeight="1">
      <c r="A259" s="236" t="s">
        <v>72</v>
      </c>
      <c r="B259" s="236"/>
      <c r="C259" s="236"/>
      <c r="D259" s="6" t="s">
        <v>14</v>
      </c>
      <c r="E259" s="65">
        <v>700</v>
      </c>
      <c r="F259" s="6"/>
      <c r="G259" s="183">
        <v>700</v>
      </c>
    </row>
    <row r="260" spans="1:7" ht="12.75" customHeight="1">
      <c r="A260" s="225" t="s">
        <v>391</v>
      </c>
      <c r="B260" s="226"/>
      <c r="C260" s="227"/>
      <c r="D260" s="58" t="s">
        <v>16</v>
      </c>
      <c r="E260" s="65">
        <f>E261</f>
        <v>0</v>
      </c>
      <c r="F260" s="58"/>
      <c r="G260" s="183">
        <f>G261</f>
        <v>0</v>
      </c>
    </row>
    <row r="261" spans="1:7" ht="12.75" customHeight="1">
      <c r="A261" s="225" t="s">
        <v>238</v>
      </c>
      <c r="B261" s="226"/>
      <c r="C261" s="227"/>
      <c r="D261" s="6" t="s">
        <v>263</v>
      </c>
      <c r="E261" s="65">
        <v>0</v>
      </c>
      <c r="F261" s="6"/>
      <c r="G261" s="183">
        <v>0</v>
      </c>
    </row>
    <row r="262" spans="1:7" ht="15" customHeight="1">
      <c r="A262" s="221" t="s">
        <v>360</v>
      </c>
      <c r="B262" s="221"/>
      <c r="C262" s="221"/>
      <c r="D262" s="6" t="s">
        <v>267</v>
      </c>
      <c r="E262" s="65"/>
      <c r="F262" s="6"/>
      <c r="G262" s="183"/>
    </row>
    <row r="263" spans="1:7" ht="15" customHeight="1">
      <c r="A263" s="322" t="s">
        <v>450</v>
      </c>
      <c r="B263" s="323"/>
      <c r="C263" s="324"/>
      <c r="D263" s="7" t="s">
        <v>453</v>
      </c>
      <c r="E263" s="65">
        <v>1517</v>
      </c>
      <c r="F263" s="206"/>
      <c r="G263" s="183">
        <v>1517</v>
      </c>
    </row>
    <row r="264" spans="1:7" ht="15" customHeight="1">
      <c r="A264" s="231" t="s">
        <v>451</v>
      </c>
      <c r="B264" s="232"/>
      <c r="C264" s="233"/>
      <c r="D264" s="7" t="s">
        <v>186</v>
      </c>
      <c r="E264" s="65">
        <v>1517</v>
      </c>
      <c r="F264" s="206"/>
      <c r="G264" s="183">
        <v>1517</v>
      </c>
    </row>
    <row r="265" spans="1:7" ht="27.75" customHeight="1">
      <c r="A265" s="231" t="s">
        <v>452</v>
      </c>
      <c r="B265" s="232"/>
      <c r="C265" s="233"/>
      <c r="D265" s="6" t="s">
        <v>449</v>
      </c>
      <c r="E265" s="65">
        <v>1517</v>
      </c>
      <c r="F265" s="206"/>
      <c r="G265" s="183">
        <v>1517</v>
      </c>
    </row>
    <row r="266" spans="1:7" ht="12.75">
      <c r="A266" s="234" t="s">
        <v>260</v>
      </c>
      <c r="B266" s="234"/>
      <c r="C266" s="234"/>
      <c r="D266" s="129" t="s">
        <v>285</v>
      </c>
      <c r="E266" s="131">
        <f>E267+E272+E273</f>
        <v>25091</v>
      </c>
      <c r="F266" s="131">
        <f>F267+F272+F273</f>
        <v>960</v>
      </c>
      <c r="G266" s="192">
        <f>G267+G272+G273</f>
        <v>26051</v>
      </c>
    </row>
    <row r="267" spans="1:7" ht="14.25" customHeight="1">
      <c r="A267" s="221" t="s">
        <v>254</v>
      </c>
      <c r="B267" s="221"/>
      <c r="C267" s="221"/>
      <c r="D267" s="7" t="s">
        <v>186</v>
      </c>
      <c r="E267" s="65">
        <f>E268+E269+E270+E271</f>
        <v>12222</v>
      </c>
      <c r="F267" s="7"/>
      <c r="G267" s="183">
        <f>G268+G269+G270+G271</f>
        <v>12222</v>
      </c>
    </row>
    <row r="268" spans="1:7" ht="13.5" customHeight="1">
      <c r="A268" s="221" t="s">
        <v>239</v>
      </c>
      <c r="B268" s="221"/>
      <c r="C268" s="221"/>
      <c r="D268" s="6" t="s">
        <v>187</v>
      </c>
      <c r="E268" s="65">
        <f>E277</f>
        <v>848</v>
      </c>
      <c r="F268" s="6"/>
      <c r="G268" s="183">
        <f>G277</f>
        <v>848</v>
      </c>
    </row>
    <row r="269" spans="1:7" ht="12" customHeight="1">
      <c r="A269" s="236" t="s">
        <v>72</v>
      </c>
      <c r="B269" s="236"/>
      <c r="C269" s="236"/>
      <c r="D269" s="6" t="s">
        <v>14</v>
      </c>
      <c r="E269" s="65">
        <f>E278+E281</f>
        <v>374</v>
      </c>
      <c r="F269" s="6"/>
      <c r="G269" s="183">
        <f>G278+G281</f>
        <v>374</v>
      </c>
    </row>
    <row r="270" spans="1:7" ht="12.75">
      <c r="A270" s="262" t="s">
        <v>244</v>
      </c>
      <c r="B270" s="262"/>
      <c r="C270" s="262"/>
      <c r="D270" s="6" t="s">
        <v>102</v>
      </c>
      <c r="E270" s="65">
        <f>E282</f>
        <v>1500</v>
      </c>
      <c r="F270" s="6"/>
      <c r="G270" s="183">
        <f>G282</f>
        <v>1500</v>
      </c>
    </row>
    <row r="271" spans="1:7" ht="12.75">
      <c r="A271" s="263" t="s">
        <v>378</v>
      </c>
      <c r="B271" s="264"/>
      <c r="C271" s="265"/>
      <c r="D271" s="90" t="s">
        <v>379</v>
      </c>
      <c r="E271" s="91">
        <f>E283</f>
        <v>9500</v>
      </c>
      <c r="F271" s="90"/>
      <c r="G271" s="194">
        <f>G283</f>
        <v>9500</v>
      </c>
    </row>
    <row r="272" spans="1:7" ht="11.25" customHeight="1">
      <c r="A272" s="221" t="s">
        <v>255</v>
      </c>
      <c r="B272" s="221"/>
      <c r="C272" s="221"/>
      <c r="D272" s="7" t="s">
        <v>16</v>
      </c>
      <c r="E272" s="65">
        <f>E286+E287+E289+E285+E288</f>
        <v>12869</v>
      </c>
      <c r="F272" s="65">
        <f>F286+F287+F289+F285+F288</f>
        <v>960</v>
      </c>
      <c r="G272" s="65">
        <f>G286+G287+G289+G285+G288</f>
        <v>13829</v>
      </c>
    </row>
    <row r="273" spans="1:7" ht="12.75" customHeight="1">
      <c r="A273" s="221" t="s">
        <v>360</v>
      </c>
      <c r="B273" s="221"/>
      <c r="C273" s="221"/>
      <c r="D273" s="6" t="s">
        <v>267</v>
      </c>
      <c r="E273" s="65"/>
      <c r="F273" s="6"/>
      <c r="G273" s="183"/>
    </row>
    <row r="274" spans="1:7" ht="12.75">
      <c r="A274" s="255" t="s">
        <v>272</v>
      </c>
      <c r="B274" s="255"/>
      <c r="C274" s="255"/>
      <c r="D274" s="6"/>
      <c r="E274" s="65"/>
      <c r="F274" s="6"/>
      <c r="G274" s="183"/>
    </row>
    <row r="275" spans="1:7" ht="13.5" customHeight="1">
      <c r="A275" s="255" t="s">
        <v>286</v>
      </c>
      <c r="B275" s="255"/>
      <c r="C275" s="255"/>
      <c r="D275" s="6"/>
      <c r="E275" s="68">
        <f>E276</f>
        <v>922</v>
      </c>
      <c r="F275" s="6"/>
      <c r="G275" s="193">
        <f>G276</f>
        <v>922</v>
      </c>
    </row>
    <row r="276" spans="1:7" ht="12.75" customHeight="1">
      <c r="A276" s="221" t="s">
        <v>254</v>
      </c>
      <c r="B276" s="221"/>
      <c r="C276" s="221"/>
      <c r="D276" s="7" t="s">
        <v>186</v>
      </c>
      <c r="E276" s="65">
        <f>E277+E278</f>
        <v>922</v>
      </c>
      <c r="F276" s="7"/>
      <c r="G276" s="183">
        <f>G277+G278</f>
        <v>922</v>
      </c>
    </row>
    <row r="277" spans="1:7" ht="12" customHeight="1">
      <c r="A277" s="221" t="s">
        <v>239</v>
      </c>
      <c r="B277" s="221"/>
      <c r="C277" s="221"/>
      <c r="D277" s="6" t="s">
        <v>187</v>
      </c>
      <c r="E277" s="65">
        <v>848</v>
      </c>
      <c r="F277" s="6"/>
      <c r="G277" s="183">
        <v>848</v>
      </c>
    </row>
    <row r="278" spans="1:7" ht="13.5" customHeight="1">
      <c r="A278" s="236" t="s">
        <v>72</v>
      </c>
      <c r="B278" s="236"/>
      <c r="C278" s="236"/>
      <c r="D278" s="6" t="s">
        <v>14</v>
      </c>
      <c r="E278" s="65">
        <v>74</v>
      </c>
      <c r="F278" s="6"/>
      <c r="G278" s="183">
        <v>74</v>
      </c>
    </row>
    <row r="279" spans="1:7" ht="11.25" customHeight="1">
      <c r="A279" s="255" t="s">
        <v>287</v>
      </c>
      <c r="B279" s="255"/>
      <c r="C279" s="255"/>
      <c r="D279" s="6"/>
      <c r="E279" s="68">
        <f>E280+E284</f>
        <v>24169</v>
      </c>
      <c r="F279" s="68">
        <f>F280+F284</f>
        <v>960</v>
      </c>
      <c r="G279" s="193">
        <f>G280+G284</f>
        <v>25129</v>
      </c>
    </row>
    <row r="280" spans="1:7" ht="12.75" customHeight="1">
      <c r="A280" s="221" t="s">
        <v>254</v>
      </c>
      <c r="B280" s="221"/>
      <c r="C280" s="221"/>
      <c r="D280" s="7" t="s">
        <v>186</v>
      </c>
      <c r="E280" s="69">
        <f>E281+E282+E283</f>
        <v>11300</v>
      </c>
      <c r="F280" s="7"/>
      <c r="G280" s="195">
        <f>G281+G282+G283</f>
        <v>11300</v>
      </c>
    </row>
    <row r="281" spans="1:7" ht="12.75" customHeight="1">
      <c r="A281" s="231" t="s">
        <v>72</v>
      </c>
      <c r="B281" s="232"/>
      <c r="C281" s="233"/>
      <c r="D281" s="64" t="s">
        <v>329</v>
      </c>
      <c r="E281" s="65">
        <v>300</v>
      </c>
      <c r="F281" s="64"/>
      <c r="G281" s="183">
        <v>300</v>
      </c>
    </row>
    <row r="282" spans="1:7" ht="12" customHeight="1">
      <c r="A282" s="221" t="s">
        <v>244</v>
      </c>
      <c r="B282" s="221"/>
      <c r="C282" s="221"/>
      <c r="D282" s="6" t="s">
        <v>102</v>
      </c>
      <c r="E282" s="65">
        <v>1500</v>
      </c>
      <c r="F282" s="6"/>
      <c r="G282" s="183">
        <v>1500</v>
      </c>
    </row>
    <row r="283" spans="1:7" ht="12" customHeight="1">
      <c r="A283" s="259" t="s">
        <v>378</v>
      </c>
      <c r="B283" s="260"/>
      <c r="C283" s="261"/>
      <c r="D283" s="90" t="s">
        <v>379</v>
      </c>
      <c r="E283" s="91">
        <v>9500</v>
      </c>
      <c r="F283" s="90"/>
      <c r="G283" s="194">
        <v>9500</v>
      </c>
    </row>
    <row r="284" spans="1:7" ht="12.75" customHeight="1">
      <c r="A284" s="221" t="s">
        <v>255</v>
      </c>
      <c r="B284" s="221"/>
      <c r="C284" s="221"/>
      <c r="D284" s="7" t="s">
        <v>16</v>
      </c>
      <c r="E284" s="65">
        <f>E286+E287+E289+E285+E288</f>
        <v>12869</v>
      </c>
      <c r="F284" s="65">
        <f>F286+F287+F289+F285+F288</f>
        <v>960</v>
      </c>
      <c r="G284" s="65">
        <f>G286+G287+G289+G285+G288</f>
        <v>13829</v>
      </c>
    </row>
    <row r="285" spans="1:7" ht="42" customHeight="1">
      <c r="A285" s="222" t="s">
        <v>465</v>
      </c>
      <c r="B285" s="223"/>
      <c r="C285" s="224"/>
      <c r="D285" s="204" t="s">
        <v>424</v>
      </c>
      <c r="E285" s="94">
        <v>2564</v>
      </c>
      <c r="F285" s="213" t="s">
        <v>464</v>
      </c>
      <c r="G285" s="191">
        <f>E285+F285</f>
        <v>3524</v>
      </c>
    </row>
    <row r="286" spans="1:7" ht="21.75" customHeight="1">
      <c r="A286" s="222" t="s">
        <v>404</v>
      </c>
      <c r="B286" s="223"/>
      <c r="C286" s="224"/>
      <c r="D286" s="92" t="s">
        <v>263</v>
      </c>
      <c r="E286" s="94">
        <v>1250</v>
      </c>
      <c r="F286" s="213"/>
      <c r="G286" s="191">
        <f>E286+F286</f>
        <v>1250</v>
      </c>
    </row>
    <row r="287" spans="1:7" ht="15" customHeight="1">
      <c r="A287" s="222" t="s">
        <v>405</v>
      </c>
      <c r="B287" s="223"/>
      <c r="C287" s="224"/>
      <c r="D287" s="92" t="s">
        <v>263</v>
      </c>
      <c r="E287" s="94">
        <v>3950</v>
      </c>
      <c r="F287" s="211">
        <v>0</v>
      </c>
      <c r="G287" s="191">
        <f>E287+F287</f>
        <v>3950</v>
      </c>
    </row>
    <row r="288" spans="1:7" ht="30" customHeight="1">
      <c r="A288" s="222" t="s">
        <v>434</v>
      </c>
      <c r="B288" s="223"/>
      <c r="C288" s="224"/>
      <c r="D288" s="92" t="s">
        <v>263</v>
      </c>
      <c r="E288" s="94">
        <v>4800</v>
      </c>
      <c r="F288" s="214"/>
      <c r="G288" s="191">
        <f>E288+F288</f>
        <v>4800</v>
      </c>
    </row>
    <row r="289" spans="1:7" ht="19.5" customHeight="1">
      <c r="A289" s="222" t="s">
        <v>406</v>
      </c>
      <c r="B289" s="223"/>
      <c r="C289" s="224"/>
      <c r="D289" s="92" t="s">
        <v>263</v>
      </c>
      <c r="E289" s="94">
        <v>305</v>
      </c>
      <c r="F289" s="92"/>
      <c r="G289" s="191">
        <v>305</v>
      </c>
    </row>
    <row r="290" spans="1:7" ht="12" customHeight="1">
      <c r="A290" s="234" t="s">
        <v>261</v>
      </c>
      <c r="B290" s="234"/>
      <c r="C290" s="234"/>
      <c r="D290" s="129" t="s">
        <v>288</v>
      </c>
      <c r="E290" s="131">
        <f>E291+E299+E304</f>
        <v>15609</v>
      </c>
      <c r="F290" s="131">
        <f>F291+F299+F304</f>
        <v>526</v>
      </c>
      <c r="G290" s="192">
        <f>G291+G299+G304</f>
        <v>16135</v>
      </c>
    </row>
    <row r="291" spans="1:7" ht="14.25" customHeight="1">
      <c r="A291" s="221" t="s">
        <v>254</v>
      </c>
      <c r="B291" s="221"/>
      <c r="C291" s="221"/>
      <c r="D291" s="7" t="s">
        <v>186</v>
      </c>
      <c r="E291" s="65">
        <f>E292+E293+E294+E295</f>
        <v>14225</v>
      </c>
      <c r="F291" s="65">
        <f>F292+F293+F294+F295</f>
        <v>526</v>
      </c>
      <c r="G291" s="183">
        <f>G292+G293+G294+G295</f>
        <v>14751</v>
      </c>
    </row>
    <row r="292" spans="1:7" ht="11.25" customHeight="1">
      <c r="A292" s="221" t="s">
        <v>239</v>
      </c>
      <c r="B292" s="221"/>
      <c r="C292" s="221"/>
      <c r="D292" s="6" t="s">
        <v>187</v>
      </c>
      <c r="E292" s="65">
        <f>E307</f>
        <v>1900</v>
      </c>
      <c r="F292" s="6"/>
      <c r="G292" s="183">
        <f>G307</f>
        <v>1900</v>
      </c>
    </row>
    <row r="293" spans="1:7" ht="13.5" customHeight="1">
      <c r="A293" s="236" t="s">
        <v>77</v>
      </c>
      <c r="B293" s="236"/>
      <c r="C293" s="236"/>
      <c r="D293" s="6" t="s">
        <v>14</v>
      </c>
      <c r="E293" s="65">
        <f>E308</f>
        <v>550</v>
      </c>
      <c r="F293" s="6"/>
      <c r="G293" s="183">
        <f>G308</f>
        <v>550</v>
      </c>
    </row>
    <row r="294" spans="1:7" ht="16.5" customHeight="1">
      <c r="A294" s="221" t="s">
        <v>244</v>
      </c>
      <c r="B294" s="221"/>
      <c r="C294" s="221"/>
      <c r="D294" s="6" t="s">
        <v>102</v>
      </c>
      <c r="E294" s="65">
        <f>E314+E327+E335</f>
        <v>6400</v>
      </c>
      <c r="F294" s="65">
        <f>F314+F327+F335</f>
        <v>0</v>
      </c>
      <c r="G294" s="183">
        <f>G314+G327+G335</f>
        <v>6400</v>
      </c>
    </row>
    <row r="295" spans="1:7" ht="15.75" customHeight="1">
      <c r="A295" s="221" t="s">
        <v>79</v>
      </c>
      <c r="B295" s="221"/>
      <c r="C295" s="221"/>
      <c r="D295" s="6" t="s">
        <v>174</v>
      </c>
      <c r="E295" s="65">
        <f>E296+E297+E298</f>
        <v>5375</v>
      </c>
      <c r="F295" s="65">
        <f>F296+F297+F298</f>
        <v>526</v>
      </c>
      <c r="G295" s="183">
        <f>G296+G297+G298</f>
        <v>5901</v>
      </c>
    </row>
    <row r="296" spans="1:7" ht="28.5" customHeight="1">
      <c r="A296" s="221" t="s">
        <v>407</v>
      </c>
      <c r="B296" s="221"/>
      <c r="C296" s="221"/>
      <c r="D296" s="6"/>
      <c r="E296" s="65">
        <v>1300</v>
      </c>
      <c r="F296" s="6"/>
      <c r="G296" s="183">
        <v>1300</v>
      </c>
    </row>
    <row r="297" spans="1:7" ht="11.25" customHeight="1">
      <c r="A297" s="221" t="s">
        <v>289</v>
      </c>
      <c r="B297" s="221"/>
      <c r="C297" s="221"/>
      <c r="D297" s="8"/>
      <c r="E297" s="65">
        <v>3775</v>
      </c>
      <c r="F297" s="220" t="s">
        <v>455</v>
      </c>
      <c r="G297" s="183">
        <f>E297+F297</f>
        <v>4301</v>
      </c>
    </row>
    <row r="298" spans="1:7" ht="13.5" customHeight="1">
      <c r="A298" s="221" t="s">
        <v>385</v>
      </c>
      <c r="B298" s="221"/>
      <c r="C298" s="221"/>
      <c r="D298" s="8"/>
      <c r="E298" s="65">
        <v>300</v>
      </c>
      <c r="F298" s="8"/>
      <c r="G298" s="183">
        <v>300</v>
      </c>
    </row>
    <row r="299" spans="1:7" ht="11.25" customHeight="1">
      <c r="A299" s="221" t="s">
        <v>255</v>
      </c>
      <c r="B299" s="221"/>
      <c r="C299" s="221"/>
      <c r="D299" s="7" t="s">
        <v>16</v>
      </c>
      <c r="E299" s="70">
        <f>E302+E340+E321+E322</f>
        <v>1384</v>
      </c>
      <c r="F299" s="70">
        <f>F302+F340+F321+F322</f>
        <v>0</v>
      </c>
      <c r="G299" s="70">
        <f>G302+G340+G321+G322</f>
        <v>1384</v>
      </c>
    </row>
    <row r="300" spans="1:7" ht="11.25" customHeight="1">
      <c r="A300" s="222" t="s">
        <v>436</v>
      </c>
      <c r="B300" s="223"/>
      <c r="C300" s="224"/>
      <c r="D300" s="204" t="s">
        <v>438</v>
      </c>
      <c r="E300" s="94">
        <v>200</v>
      </c>
      <c r="F300" s="94"/>
      <c r="G300" s="94">
        <v>200</v>
      </c>
    </row>
    <row r="301" spans="1:7" ht="11.25" customHeight="1">
      <c r="A301" s="222" t="s">
        <v>437</v>
      </c>
      <c r="B301" s="223"/>
      <c r="C301" s="224"/>
      <c r="D301" s="204" t="s">
        <v>438</v>
      </c>
      <c r="E301" s="94">
        <v>270</v>
      </c>
      <c r="F301" s="94">
        <f>F321</f>
        <v>0</v>
      </c>
      <c r="G301" s="94">
        <f>G321</f>
        <v>270</v>
      </c>
    </row>
    <row r="302" spans="1:7" ht="45" customHeight="1">
      <c r="A302" s="241" t="s">
        <v>442</v>
      </c>
      <c r="B302" s="241"/>
      <c r="C302" s="241"/>
      <c r="D302" s="120" t="s">
        <v>263</v>
      </c>
      <c r="E302" s="94">
        <v>860</v>
      </c>
      <c r="F302" s="213" t="s">
        <v>443</v>
      </c>
      <c r="G302" s="191">
        <f>E302+F302</f>
        <v>860</v>
      </c>
    </row>
    <row r="303" spans="1:7" ht="31.5" customHeight="1">
      <c r="A303" s="222" t="s">
        <v>435</v>
      </c>
      <c r="B303" s="223"/>
      <c r="C303" s="224"/>
      <c r="D303" s="120" t="s">
        <v>263</v>
      </c>
      <c r="E303" s="94">
        <v>54</v>
      </c>
      <c r="F303" s="213"/>
      <c r="G303" s="191">
        <f>G322</f>
        <v>54</v>
      </c>
    </row>
    <row r="304" spans="1:7" ht="12.75" customHeight="1">
      <c r="A304" s="221" t="s">
        <v>360</v>
      </c>
      <c r="B304" s="221"/>
      <c r="C304" s="221"/>
      <c r="D304" s="6" t="s">
        <v>267</v>
      </c>
      <c r="E304" s="65">
        <f>E309+E318</f>
        <v>0</v>
      </c>
      <c r="F304" s="6"/>
      <c r="G304" s="183">
        <f>G309+G318</f>
        <v>0</v>
      </c>
    </row>
    <row r="305" spans="1:7" ht="13.5" customHeight="1">
      <c r="A305" s="255" t="s">
        <v>290</v>
      </c>
      <c r="B305" s="255"/>
      <c r="C305" s="255"/>
      <c r="D305" s="6"/>
      <c r="E305" s="66">
        <f>E306+E309</f>
        <v>2450</v>
      </c>
      <c r="F305" s="6"/>
      <c r="G305" s="182">
        <f>G306+G309</f>
        <v>2450</v>
      </c>
    </row>
    <row r="306" spans="1:7" ht="10.5" customHeight="1">
      <c r="A306" s="221" t="s">
        <v>254</v>
      </c>
      <c r="B306" s="221"/>
      <c r="C306" s="221"/>
      <c r="D306" s="7" t="s">
        <v>186</v>
      </c>
      <c r="E306" s="65">
        <f>E307+E308</f>
        <v>2450</v>
      </c>
      <c r="F306" s="7"/>
      <c r="G306" s="183">
        <f>G307+G308</f>
        <v>2450</v>
      </c>
    </row>
    <row r="307" spans="1:7" ht="14.25" customHeight="1">
      <c r="A307" s="221" t="s">
        <v>239</v>
      </c>
      <c r="B307" s="221"/>
      <c r="C307" s="221"/>
      <c r="D307" s="6" t="s">
        <v>187</v>
      </c>
      <c r="E307" s="65">
        <v>1900</v>
      </c>
      <c r="F307" s="6"/>
      <c r="G307" s="183">
        <v>1900</v>
      </c>
    </row>
    <row r="308" spans="1:7" ht="12" customHeight="1">
      <c r="A308" s="236" t="s">
        <v>72</v>
      </c>
      <c r="B308" s="236"/>
      <c r="C308" s="236"/>
      <c r="D308" s="6" t="s">
        <v>14</v>
      </c>
      <c r="E308" s="65">
        <v>550</v>
      </c>
      <c r="F308" s="6"/>
      <c r="G308" s="183">
        <v>550</v>
      </c>
    </row>
    <row r="309" spans="1:7" ht="11.25" customHeight="1">
      <c r="A309" s="221" t="s">
        <v>360</v>
      </c>
      <c r="B309" s="221"/>
      <c r="C309" s="221"/>
      <c r="D309" s="6" t="s">
        <v>267</v>
      </c>
      <c r="E309" s="65"/>
      <c r="F309" s="6"/>
      <c r="G309" s="183"/>
    </row>
    <row r="310" spans="1:7" ht="12" customHeight="1">
      <c r="A310" s="255" t="s">
        <v>375</v>
      </c>
      <c r="B310" s="255"/>
      <c r="C310" s="255"/>
      <c r="D310" s="6"/>
      <c r="E310" s="68">
        <f>E313+E318</f>
        <v>2550</v>
      </c>
      <c r="F310" s="6"/>
      <c r="G310" s="193">
        <f>G313+G318</f>
        <v>2550</v>
      </c>
    </row>
    <row r="311" spans="1:7" ht="12.75">
      <c r="A311" s="221" t="s">
        <v>242</v>
      </c>
      <c r="B311" s="221"/>
      <c r="C311" s="221"/>
      <c r="D311" s="6" t="s">
        <v>294</v>
      </c>
      <c r="E311" s="65">
        <f>E313</f>
        <v>2550</v>
      </c>
      <c r="F311" s="6"/>
      <c r="G311" s="183">
        <f>G313</f>
        <v>2550</v>
      </c>
    </row>
    <row r="312" spans="1:7" ht="12.75">
      <c r="A312" s="221" t="s">
        <v>293</v>
      </c>
      <c r="B312" s="221"/>
      <c r="C312" s="221"/>
      <c r="D312" s="6" t="s">
        <v>294</v>
      </c>
      <c r="E312" s="65">
        <v>50</v>
      </c>
      <c r="F312" s="6"/>
      <c r="G312" s="183">
        <v>50</v>
      </c>
    </row>
    <row r="313" spans="1:7" ht="11.25" customHeight="1">
      <c r="A313" s="221" t="s">
        <v>254</v>
      </c>
      <c r="B313" s="221"/>
      <c r="C313" s="221"/>
      <c r="D313" s="7" t="s">
        <v>186</v>
      </c>
      <c r="E313" s="65">
        <f>E314</f>
        <v>2550</v>
      </c>
      <c r="F313" s="7"/>
      <c r="G313" s="183">
        <f>G314</f>
        <v>2550</v>
      </c>
    </row>
    <row r="314" spans="1:7" ht="11.25" customHeight="1">
      <c r="A314" s="221" t="s">
        <v>244</v>
      </c>
      <c r="B314" s="221"/>
      <c r="C314" s="221"/>
      <c r="D314" s="6" t="s">
        <v>102</v>
      </c>
      <c r="E314" s="65">
        <f>E315+E316+E317-E312</f>
        <v>2550</v>
      </c>
      <c r="F314" s="6"/>
      <c r="G314" s="183">
        <f>G315+G316+G317-G312</f>
        <v>2550</v>
      </c>
    </row>
    <row r="315" spans="1:7" ht="12" customHeight="1">
      <c r="A315" s="221" t="s">
        <v>239</v>
      </c>
      <c r="B315" s="221"/>
      <c r="C315" s="221"/>
      <c r="D315" s="6" t="s">
        <v>294</v>
      </c>
      <c r="E315" s="65">
        <v>1400</v>
      </c>
      <c r="F315" s="6"/>
      <c r="G315" s="183">
        <v>1400</v>
      </c>
    </row>
    <row r="316" spans="1:7" ht="12" customHeight="1">
      <c r="A316" s="221" t="s">
        <v>240</v>
      </c>
      <c r="B316" s="221"/>
      <c r="C316" s="221"/>
      <c r="D316" s="6" t="s">
        <v>294</v>
      </c>
      <c r="E316" s="65">
        <v>1200</v>
      </c>
      <c r="F316" s="6"/>
      <c r="G316" s="183">
        <v>1200</v>
      </c>
    </row>
    <row r="317" spans="1:7" ht="12" customHeight="1">
      <c r="A317" s="231" t="s">
        <v>238</v>
      </c>
      <c r="B317" s="232"/>
      <c r="C317" s="233"/>
      <c r="D317" s="6" t="s">
        <v>294</v>
      </c>
      <c r="E317" s="65"/>
      <c r="F317" s="6"/>
      <c r="G317" s="183"/>
    </row>
    <row r="318" spans="1:7" ht="18.75" customHeight="1">
      <c r="A318" s="221" t="s">
        <v>360</v>
      </c>
      <c r="B318" s="221"/>
      <c r="C318" s="221"/>
      <c r="D318" s="6" t="s">
        <v>267</v>
      </c>
      <c r="E318" s="65"/>
      <c r="F318" s="6"/>
      <c r="G318" s="183"/>
    </row>
    <row r="319" spans="1:7" ht="15" customHeight="1">
      <c r="A319" s="231" t="s">
        <v>426</v>
      </c>
      <c r="B319" s="232"/>
      <c r="C319" s="233"/>
      <c r="D319" s="207" t="s">
        <v>227</v>
      </c>
      <c r="E319" s="65">
        <v>270</v>
      </c>
      <c r="F319" s="208"/>
      <c r="G319" s="183">
        <v>270</v>
      </c>
    </row>
    <row r="320" spans="1:7" ht="12.75" customHeight="1">
      <c r="A320" s="231" t="s">
        <v>255</v>
      </c>
      <c r="B320" s="232"/>
      <c r="C320" s="233"/>
      <c r="D320" s="6"/>
      <c r="E320" s="65">
        <v>270</v>
      </c>
      <c r="F320" s="206"/>
      <c r="G320" s="183">
        <v>270</v>
      </c>
    </row>
    <row r="321" spans="1:7" ht="13.5" customHeight="1">
      <c r="A321" s="222" t="s">
        <v>432</v>
      </c>
      <c r="B321" s="223"/>
      <c r="C321" s="224"/>
      <c r="D321" s="92" t="s">
        <v>227</v>
      </c>
      <c r="E321" s="94">
        <v>270</v>
      </c>
      <c r="F321" s="205"/>
      <c r="G321" s="191">
        <v>270</v>
      </c>
    </row>
    <row r="322" spans="1:7" ht="31.5" customHeight="1">
      <c r="A322" s="222" t="s">
        <v>435</v>
      </c>
      <c r="B322" s="223"/>
      <c r="C322" s="224"/>
      <c r="D322" s="212" t="s">
        <v>263</v>
      </c>
      <c r="E322" s="94">
        <v>54</v>
      </c>
      <c r="F322" s="213"/>
      <c r="G322" s="191">
        <v>54</v>
      </c>
    </row>
    <row r="323" spans="1:7" ht="12" customHeight="1">
      <c r="A323" s="255" t="s">
        <v>376</v>
      </c>
      <c r="B323" s="255"/>
      <c r="C323" s="255"/>
      <c r="D323" s="6"/>
      <c r="E323" s="68">
        <f aca="true" t="shared" si="4" ref="E323:G324">E326</f>
        <v>1600</v>
      </c>
      <c r="F323" s="68" t="str">
        <f t="shared" si="4"/>
        <v>0</v>
      </c>
      <c r="G323" s="193">
        <f t="shared" si="4"/>
        <v>1600</v>
      </c>
    </row>
    <row r="324" spans="1:7" ht="12.75">
      <c r="A324" s="221" t="s">
        <v>242</v>
      </c>
      <c r="B324" s="221"/>
      <c r="C324" s="221"/>
      <c r="D324" s="6" t="s">
        <v>294</v>
      </c>
      <c r="E324" s="65">
        <f t="shared" si="4"/>
        <v>1600</v>
      </c>
      <c r="F324" s="65" t="str">
        <f t="shared" si="4"/>
        <v>0</v>
      </c>
      <c r="G324" s="183">
        <f t="shared" si="4"/>
        <v>1600</v>
      </c>
    </row>
    <row r="325" spans="1:7" ht="12.75">
      <c r="A325" s="221" t="s">
        <v>293</v>
      </c>
      <c r="B325" s="221"/>
      <c r="C325" s="221"/>
      <c r="D325" s="6" t="s">
        <v>294</v>
      </c>
      <c r="E325" s="65">
        <v>250</v>
      </c>
      <c r="F325" s="6"/>
      <c r="G325" s="183">
        <v>250</v>
      </c>
    </row>
    <row r="326" spans="1:7" ht="19.5" customHeight="1">
      <c r="A326" s="221" t="s">
        <v>254</v>
      </c>
      <c r="B326" s="221"/>
      <c r="C326" s="221"/>
      <c r="D326" s="7" t="s">
        <v>186</v>
      </c>
      <c r="E326" s="65">
        <f>E327</f>
        <v>1600</v>
      </c>
      <c r="F326" s="65" t="str">
        <f>F327</f>
        <v>0</v>
      </c>
      <c r="G326" s="183">
        <f>G327</f>
        <v>1600</v>
      </c>
    </row>
    <row r="327" spans="1:7" ht="12.75" customHeight="1">
      <c r="A327" s="221" t="s">
        <v>244</v>
      </c>
      <c r="B327" s="221"/>
      <c r="C327" s="221"/>
      <c r="D327" s="6" t="s">
        <v>102</v>
      </c>
      <c r="E327" s="65">
        <f>E328+E329+E330-E325</f>
        <v>1600</v>
      </c>
      <c r="F327" s="206" t="s">
        <v>443</v>
      </c>
      <c r="G327" s="183">
        <f>G328+G329+G330-G325</f>
        <v>1600</v>
      </c>
    </row>
    <row r="328" spans="1:7" ht="15" customHeight="1">
      <c r="A328" s="221" t="s">
        <v>239</v>
      </c>
      <c r="B328" s="221"/>
      <c r="C328" s="221"/>
      <c r="D328" s="6" t="s">
        <v>294</v>
      </c>
      <c r="E328" s="65">
        <v>780</v>
      </c>
      <c r="F328" s="6"/>
      <c r="G328" s="183">
        <v>780</v>
      </c>
    </row>
    <row r="329" spans="1:7" ht="14.25" customHeight="1">
      <c r="A329" s="221" t="s">
        <v>240</v>
      </c>
      <c r="B329" s="221"/>
      <c r="C329" s="221"/>
      <c r="D329" s="6" t="s">
        <v>294</v>
      </c>
      <c r="E329" s="65">
        <v>1070</v>
      </c>
      <c r="F329" s="6"/>
      <c r="G329" s="183">
        <v>1070</v>
      </c>
    </row>
    <row r="330" spans="1:7" ht="14.25" customHeight="1">
      <c r="A330" s="256"/>
      <c r="B330" s="257"/>
      <c r="C330" s="258"/>
      <c r="D330" s="6" t="s">
        <v>294</v>
      </c>
      <c r="E330" s="65"/>
      <c r="F330" s="6"/>
      <c r="G330" s="183"/>
    </row>
    <row r="331" spans="1:7" ht="12" customHeight="1">
      <c r="A331" s="255" t="s">
        <v>377</v>
      </c>
      <c r="B331" s="255"/>
      <c r="C331" s="255"/>
      <c r="D331" s="6"/>
      <c r="E331" s="70">
        <f>E332</f>
        <v>2250</v>
      </c>
      <c r="F331" s="6"/>
      <c r="G331" s="196">
        <f>G332</f>
        <v>2250</v>
      </c>
    </row>
    <row r="332" spans="1:7" ht="12" customHeight="1">
      <c r="A332" s="221" t="s">
        <v>242</v>
      </c>
      <c r="B332" s="221"/>
      <c r="C332" s="221"/>
      <c r="D332" s="6" t="s">
        <v>294</v>
      </c>
      <c r="E332" s="83">
        <f>E334</f>
        <v>2250</v>
      </c>
      <c r="F332" s="6"/>
      <c r="G332" s="197">
        <f>G334</f>
        <v>2250</v>
      </c>
    </row>
    <row r="333" spans="1:7" ht="12" customHeight="1">
      <c r="A333" s="221" t="s">
        <v>293</v>
      </c>
      <c r="B333" s="221"/>
      <c r="C333" s="221"/>
      <c r="D333" s="6" t="s">
        <v>294</v>
      </c>
      <c r="E333" s="83">
        <v>200</v>
      </c>
      <c r="F333" s="6"/>
      <c r="G333" s="197">
        <v>200</v>
      </c>
    </row>
    <row r="334" spans="1:7" ht="12" customHeight="1">
      <c r="A334" s="221" t="s">
        <v>254</v>
      </c>
      <c r="B334" s="221"/>
      <c r="C334" s="221"/>
      <c r="D334" s="7" t="s">
        <v>186</v>
      </c>
      <c r="E334" s="83">
        <f>E335</f>
        <v>2250</v>
      </c>
      <c r="F334" s="7"/>
      <c r="G334" s="197">
        <f>G335</f>
        <v>2250</v>
      </c>
    </row>
    <row r="335" spans="1:7" ht="12" customHeight="1">
      <c r="A335" s="221" t="s">
        <v>244</v>
      </c>
      <c r="B335" s="221"/>
      <c r="C335" s="221"/>
      <c r="D335" s="6" t="s">
        <v>102</v>
      </c>
      <c r="E335" s="83">
        <f>E336+E337+E338-E333</f>
        <v>2250</v>
      </c>
      <c r="F335" s="6"/>
      <c r="G335" s="197">
        <f>G336+G337+G338-G333</f>
        <v>2250</v>
      </c>
    </row>
    <row r="336" spans="1:7" ht="12" customHeight="1">
      <c r="A336" s="221" t="s">
        <v>239</v>
      </c>
      <c r="B336" s="221"/>
      <c r="C336" s="221"/>
      <c r="D336" s="6" t="s">
        <v>294</v>
      </c>
      <c r="E336" s="65">
        <v>1080</v>
      </c>
      <c r="F336" s="6"/>
      <c r="G336" s="183">
        <v>1080</v>
      </c>
    </row>
    <row r="337" spans="1:7" ht="12" customHeight="1">
      <c r="A337" s="221" t="s">
        <v>240</v>
      </c>
      <c r="B337" s="221"/>
      <c r="C337" s="221"/>
      <c r="D337" s="6" t="s">
        <v>294</v>
      </c>
      <c r="E337" s="65">
        <v>1370</v>
      </c>
      <c r="F337" s="6"/>
      <c r="G337" s="183">
        <v>1370</v>
      </c>
    </row>
    <row r="338" spans="1:7" ht="12" customHeight="1">
      <c r="A338" s="231" t="s">
        <v>330</v>
      </c>
      <c r="B338" s="232"/>
      <c r="C338" s="233"/>
      <c r="D338" s="6" t="s">
        <v>294</v>
      </c>
      <c r="E338" s="65">
        <v>0</v>
      </c>
      <c r="F338" s="6"/>
      <c r="G338" s="183">
        <v>0</v>
      </c>
    </row>
    <row r="339" spans="1:7" ht="18.75" customHeight="1">
      <c r="A339" s="231" t="s">
        <v>425</v>
      </c>
      <c r="B339" s="232"/>
      <c r="C339" s="233"/>
      <c r="D339" s="6" t="s">
        <v>227</v>
      </c>
      <c r="E339" s="69">
        <f>E340</f>
        <v>200</v>
      </c>
      <c r="F339" s="6"/>
      <c r="G339" s="195">
        <f>G340</f>
        <v>200</v>
      </c>
    </row>
    <row r="340" spans="1:7" ht="12" customHeight="1">
      <c r="A340" s="221" t="s">
        <v>255</v>
      </c>
      <c r="B340" s="221"/>
      <c r="C340" s="221"/>
      <c r="D340" s="6"/>
      <c r="E340" s="65">
        <f>E341</f>
        <v>200</v>
      </c>
      <c r="F340" s="6"/>
      <c r="G340" s="183">
        <f>G341</f>
        <v>200</v>
      </c>
    </row>
    <row r="341" spans="1:7" ht="12" customHeight="1">
      <c r="A341" s="241" t="s">
        <v>433</v>
      </c>
      <c r="B341" s="241"/>
      <c r="C341" s="241"/>
      <c r="D341" s="92" t="s">
        <v>227</v>
      </c>
      <c r="E341" s="94">
        <v>200</v>
      </c>
      <c r="F341" s="92"/>
      <c r="G341" s="191">
        <v>200</v>
      </c>
    </row>
    <row r="342" spans="1:12" ht="15" customHeight="1">
      <c r="A342" s="234" t="s">
        <v>262</v>
      </c>
      <c r="B342" s="234"/>
      <c r="C342" s="234"/>
      <c r="D342" s="129" t="s">
        <v>295</v>
      </c>
      <c r="E342" s="131">
        <f>E343+E348+E349</f>
        <v>99952</v>
      </c>
      <c r="F342" s="131">
        <f>F343+F348+F349</f>
        <v>100</v>
      </c>
      <c r="G342" s="192">
        <f>G343+G348+G349</f>
        <v>100052</v>
      </c>
      <c r="L342" s="57"/>
    </row>
    <row r="343" spans="1:7" ht="12.75" customHeight="1">
      <c r="A343" s="221" t="s">
        <v>254</v>
      </c>
      <c r="B343" s="221"/>
      <c r="C343" s="221"/>
      <c r="D343" s="7" t="s">
        <v>186</v>
      </c>
      <c r="E343" s="65">
        <f>E344+E345+E346+E347</f>
        <v>99492</v>
      </c>
      <c r="F343" s="65">
        <f>F344+F345+F346+F347</f>
        <v>100</v>
      </c>
      <c r="G343" s="183">
        <f>G344+G345+G346+G347</f>
        <v>99592</v>
      </c>
    </row>
    <row r="344" spans="1:7" ht="9.75" customHeight="1">
      <c r="A344" s="221" t="s">
        <v>384</v>
      </c>
      <c r="B344" s="221"/>
      <c r="C344" s="221"/>
      <c r="D344" s="6" t="s">
        <v>187</v>
      </c>
      <c r="E344" s="65">
        <f>E352</f>
        <v>33000</v>
      </c>
      <c r="F344" s="6"/>
      <c r="G344" s="183">
        <f>G352</f>
        <v>33000</v>
      </c>
    </row>
    <row r="345" spans="1:7" ht="13.5" customHeight="1">
      <c r="A345" s="236" t="s">
        <v>413</v>
      </c>
      <c r="B345" s="236"/>
      <c r="C345" s="236"/>
      <c r="D345" s="6" t="s">
        <v>14</v>
      </c>
      <c r="E345" s="65">
        <f>E353</f>
        <v>7450</v>
      </c>
      <c r="F345" s="65" t="str">
        <f>F353</f>
        <v>90</v>
      </c>
      <c r="G345" s="183">
        <f>G353</f>
        <v>7540</v>
      </c>
    </row>
    <row r="346" spans="1:7" ht="11.25" customHeight="1">
      <c r="A346" s="221" t="s">
        <v>246</v>
      </c>
      <c r="B346" s="221"/>
      <c r="C346" s="221"/>
      <c r="D346" s="9" t="s">
        <v>173</v>
      </c>
      <c r="E346" s="65">
        <f>E354+E357</f>
        <v>58842</v>
      </c>
      <c r="F346" s="65">
        <f>F354+F357</f>
        <v>10</v>
      </c>
      <c r="G346" s="183">
        <f>G354+G357</f>
        <v>58852</v>
      </c>
    </row>
    <row r="347" spans="1:7" ht="19.5" customHeight="1">
      <c r="A347" s="231" t="s">
        <v>417</v>
      </c>
      <c r="B347" s="232"/>
      <c r="C347" s="233"/>
      <c r="D347" s="9" t="s">
        <v>174</v>
      </c>
      <c r="E347" s="65">
        <f>E358</f>
        <v>200</v>
      </c>
      <c r="F347" s="9"/>
      <c r="G347" s="183">
        <f>G358</f>
        <v>200</v>
      </c>
    </row>
    <row r="348" spans="1:7" ht="9" customHeight="1">
      <c r="A348" s="221" t="s">
        <v>255</v>
      </c>
      <c r="B348" s="221"/>
      <c r="C348" s="221"/>
      <c r="D348" s="7" t="s">
        <v>16</v>
      </c>
      <c r="E348" s="65">
        <f>E359</f>
        <v>460</v>
      </c>
      <c r="F348" s="7"/>
      <c r="G348" s="183">
        <f>G359</f>
        <v>460</v>
      </c>
    </row>
    <row r="349" spans="1:7" ht="14.25" customHeight="1">
      <c r="A349" s="221" t="s">
        <v>360</v>
      </c>
      <c r="B349" s="221"/>
      <c r="C349" s="221"/>
      <c r="D349" s="6" t="s">
        <v>267</v>
      </c>
      <c r="E349" s="65">
        <f>E362</f>
        <v>0</v>
      </c>
      <c r="F349" s="6"/>
      <c r="G349" s="183">
        <f>G362</f>
        <v>0</v>
      </c>
    </row>
    <row r="350" spans="1:7" ht="13.5" customHeight="1">
      <c r="A350" s="255" t="s">
        <v>296</v>
      </c>
      <c r="B350" s="255"/>
      <c r="C350" s="255"/>
      <c r="D350" s="6"/>
      <c r="E350" s="68">
        <f>E351+E359+E362</f>
        <v>99652</v>
      </c>
      <c r="F350" s="68">
        <f>F351+F359+F362</f>
        <v>90</v>
      </c>
      <c r="G350" s="193">
        <f>G351+G359+G362</f>
        <v>99742</v>
      </c>
    </row>
    <row r="351" spans="1:7" ht="13.5" customHeight="1">
      <c r="A351" s="221" t="s">
        <v>254</v>
      </c>
      <c r="B351" s="221"/>
      <c r="C351" s="221"/>
      <c r="D351" s="7" t="s">
        <v>186</v>
      </c>
      <c r="E351" s="65">
        <f>E352+E353+E354</f>
        <v>99192</v>
      </c>
      <c r="F351" s="65">
        <f>F352+F353+F354</f>
        <v>90</v>
      </c>
      <c r="G351" s="183">
        <f>G352+G353+G354</f>
        <v>99282</v>
      </c>
    </row>
    <row r="352" spans="1:7" ht="13.5" customHeight="1">
      <c r="A352" s="221" t="s">
        <v>383</v>
      </c>
      <c r="B352" s="221"/>
      <c r="C352" s="221"/>
      <c r="D352" s="6" t="s">
        <v>187</v>
      </c>
      <c r="E352" s="65">
        <v>33000</v>
      </c>
      <c r="F352" s="6"/>
      <c r="G352" s="183">
        <v>33000</v>
      </c>
    </row>
    <row r="353" spans="1:7" ht="12" customHeight="1">
      <c r="A353" s="236" t="s">
        <v>389</v>
      </c>
      <c r="B353" s="236"/>
      <c r="C353" s="236"/>
      <c r="D353" s="6" t="s">
        <v>14</v>
      </c>
      <c r="E353" s="65">
        <v>7450</v>
      </c>
      <c r="F353" s="206" t="s">
        <v>458</v>
      </c>
      <c r="G353" s="183">
        <f>E353+F353</f>
        <v>7540</v>
      </c>
    </row>
    <row r="354" spans="1:7" ht="12.75">
      <c r="A354" s="236" t="s">
        <v>246</v>
      </c>
      <c r="B354" s="236"/>
      <c r="C354" s="236"/>
      <c r="D354" s="6" t="s">
        <v>173</v>
      </c>
      <c r="E354" s="65">
        <v>58742</v>
      </c>
      <c r="F354" s="6"/>
      <c r="G354" s="183">
        <v>58742</v>
      </c>
    </row>
    <row r="355" spans="1:7" ht="18" customHeight="1">
      <c r="A355" s="243" t="s">
        <v>416</v>
      </c>
      <c r="B355" s="244"/>
      <c r="C355" s="245"/>
      <c r="D355" s="6"/>
      <c r="E355" s="68">
        <f>E356</f>
        <v>300</v>
      </c>
      <c r="F355" s="68">
        <f>F356</f>
        <v>10</v>
      </c>
      <c r="G355" s="193">
        <f>G356</f>
        <v>310</v>
      </c>
    </row>
    <row r="356" spans="1:7" ht="12.75">
      <c r="A356" s="221" t="s">
        <v>254</v>
      </c>
      <c r="B356" s="221"/>
      <c r="C356" s="221"/>
      <c r="D356" s="7" t="s">
        <v>186</v>
      </c>
      <c r="E356" s="65">
        <f>E357+E358</f>
        <v>300</v>
      </c>
      <c r="F356" s="65">
        <f>F357+F358</f>
        <v>10</v>
      </c>
      <c r="G356" s="183">
        <f>G357+G358</f>
        <v>310</v>
      </c>
    </row>
    <row r="357" spans="1:7" ht="27.75" customHeight="1">
      <c r="A357" s="236" t="s">
        <v>419</v>
      </c>
      <c r="B357" s="236"/>
      <c r="C357" s="236"/>
      <c r="D357" s="6" t="s">
        <v>173</v>
      </c>
      <c r="E357" s="65">
        <v>100</v>
      </c>
      <c r="F357" s="208" t="s">
        <v>187</v>
      </c>
      <c r="G357" s="183">
        <f>E357+F357</f>
        <v>110</v>
      </c>
    </row>
    <row r="358" spans="1:7" ht="11.25" customHeight="1">
      <c r="A358" s="231" t="s">
        <v>417</v>
      </c>
      <c r="B358" s="232"/>
      <c r="C358" s="233"/>
      <c r="D358" s="89" t="s">
        <v>418</v>
      </c>
      <c r="E358" s="65">
        <v>200</v>
      </c>
      <c r="F358" s="89"/>
      <c r="G358" s="183">
        <v>200</v>
      </c>
    </row>
    <row r="359" spans="1:7" ht="12" customHeight="1">
      <c r="A359" s="221" t="s">
        <v>408</v>
      </c>
      <c r="B359" s="221"/>
      <c r="C359" s="221"/>
      <c r="D359" s="7" t="s">
        <v>16</v>
      </c>
      <c r="E359" s="65">
        <f>E360+E361</f>
        <v>460</v>
      </c>
      <c r="F359" s="7"/>
      <c r="G359" s="183">
        <f>G360+G361</f>
        <v>460</v>
      </c>
    </row>
    <row r="360" spans="1:7" ht="21.75" customHeight="1">
      <c r="A360" s="241" t="s">
        <v>409</v>
      </c>
      <c r="B360" s="241"/>
      <c r="C360" s="241"/>
      <c r="D360" s="92" t="s">
        <v>263</v>
      </c>
      <c r="E360" s="94">
        <v>100</v>
      </c>
      <c r="F360" s="92"/>
      <c r="G360" s="191">
        <v>100</v>
      </c>
    </row>
    <row r="361" spans="1:7" ht="23.25" customHeight="1">
      <c r="A361" s="222" t="s">
        <v>410</v>
      </c>
      <c r="B361" s="223"/>
      <c r="C361" s="224"/>
      <c r="D361" s="92" t="s">
        <v>263</v>
      </c>
      <c r="E361" s="94">
        <v>360</v>
      </c>
      <c r="F361" s="92"/>
      <c r="G361" s="191">
        <v>360</v>
      </c>
    </row>
    <row r="362" spans="1:7" ht="12.75">
      <c r="A362" s="10" t="s">
        <v>360</v>
      </c>
      <c r="B362" s="56"/>
      <c r="C362" s="56"/>
      <c r="D362" s="6" t="s">
        <v>267</v>
      </c>
      <c r="E362" s="65"/>
      <c r="F362" s="6"/>
      <c r="G362" s="183"/>
    </row>
    <row r="363" spans="1:7" ht="13.5" customHeight="1">
      <c r="A363" s="234" t="s">
        <v>264</v>
      </c>
      <c r="B363" s="234"/>
      <c r="C363" s="234"/>
      <c r="D363" s="129" t="s">
        <v>297</v>
      </c>
      <c r="E363" s="131">
        <f>E364+E366</f>
        <v>0</v>
      </c>
      <c r="F363" s="129"/>
      <c r="G363" s="192">
        <f>G364+G366</f>
        <v>0</v>
      </c>
    </row>
    <row r="364" spans="1:7" ht="12" customHeight="1">
      <c r="A364" s="221" t="s">
        <v>254</v>
      </c>
      <c r="B364" s="221"/>
      <c r="C364" s="221"/>
      <c r="D364" s="7" t="s">
        <v>186</v>
      </c>
      <c r="E364" s="65">
        <f>E365</f>
        <v>0</v>
      </c>
      <c r="F364" s="7"/>
      <c r="G364" s="183">
        <f>G365</f>
        <v>0</v>
      </c>
    </row>
    <row r="365" spans="1:7" ht="10.5" customHeight="1">
      <c r="A365" s="236" t="s">
        <v>72</v>
      </c>
      <c r="B365" s="236"/>
      <c r="C365" s="236"/>
      <c r="D365" s="9" t="s">
        <v>14</v>
      </c>
      <c r="E365" s="65">
        <v>0</v>
      </c>
      <c r="F365" s="9"/>
      <c r="G365" s="183">
        <v>0</v>
      </c>
    </row>
    <row r="366" spans="1:7" ht="12" customHeight="1">
      <c r="A366" s="221" t="s">
        <v>255</v>
      </c>
      <c r="B366" s="221"/>
      <c r="C366" s="221"/>
      <c r="D366" s="7" t="s">
        <v>16</v>
      </c>
      <c r="E366" s="65"/>
      <c r="F366" s="7"/>
      <c r="G366" s="183"/>
    </row>
    <row r="367" spans="1:7" ht="11.25" customHeight="1">
      <c r="A367" s="221" t="s">
        <v>80</v>
      </c>
      <c r="B367" s="221"/>
      <c r="C367" s="221"/>
      <c r="D367" s="6" t="s">
        <v>263</v>
      </c>
      <c r="E367" s="65">
        <f>E366</f>
        <v>0</v>
      </c>
      <c r="F367" s="6"/>
      <c r="G367" s="183">
        <f>G366</f>
        <v>0</v>
      </c>
    </row>
    <row r="368" spans="1:7" ht="11.25" customHeight="1">
      <c r="A368" s="234" t="s">
        <v>265</v>
      </c>
      <c r="B368" s="234"/>
      <c r="C368" s="234"/>
      <c r="D368" s="129" t="s">
        <v>298</v>
      </c>
      <c r="E368" s="132">
        <f>E369+E371</f>
        <v>1317</v>
      </c>
      <c r="F368" s="129"/>
      <c r="G368" s="198">
        <f>G369+G371</f>
        <v>1317</v>
      </c>
    </row>
    <row r="369" spans="1:7" ht="11.25" customHeight="1">
      <c r="A369" s="221" t="s">
        <v>254</v>
      </c>
      <c r="B369" s="221"/>
      <c r="C369" s="221"/>
      <c r="D369" s="7" t="s">
        <v>186</v>
      </c>
      <c r="E369" s="65">
        <f>E370</f>
        <v>232</v>
      </c>
      <c r="F369" s="7"/>
      <c r="G369" s="183">
        <f>G370</f>
        <v>232</v>
      </c>
    </row>
    <row r="370" spans="1:9" ht="18.75" customHeight="1">
      <c r="A370" s="236" t="s">
        <v>412</v>
      </c>
      <c r="B370" s="236"/>
      <c r="C370" s="236"/>
      <c r="D370" s="9" t="s">
        <v>14</v>
      </c>
      <c r="E370" s="65">
        <v>232</v>
      </c>
      <c r="F370" s="9"/>
      <c r="G370" s="183">
        <v>232</v>
      </c>
      <c r="H370" s="85"/>
      <c r="I370" s="84"/>
    </row>
    <row r="371" spans="1:7" ht="10.5" customHeight="1">
      <c r="A371" s="221" t="s">
        <v>255</v>
      </c>
      <c r="B371" s="221"/>
      <c r="C371" s="221"/>
      <c r="D371" s="7" t="s">
        <v>16</v>
      </c>
      <c r="E371" s="65">
        <f>E372+E373+E374</f>
        <v>1085</v>
      </c>
      <c r="F371" s="7"/>
      <c r="G371" s="183">
        <f>G372+G373+G374</f>
        <v>1085</v>
      </c>
    </row>
    <row r="372" spans="1:7" ht="10.5" customHeight="1">
      <c r="A372" s="222" t="s">
        <v>363</v>
      </c>
      <c r="B372" s="223"/>
      <c r="C372" s="224"/>
      <c r="D372" s="121" t="s">
        <v>227</v>
      </c>
      <c r="E372" s="94">
        <v>100</v>
      </c>
      <c r="F372" s="121"/>
      <c r="G372" s="191">
        <v>100</v>
      </c>
    </row>
    <row r="373" spans="1:7" ht="20.25" customHeight="1">
      <c r="A373" s="222" t="s">
        <v>390</v>
      </c>
      <c r="B373" s="223"/>
      <c r="C373" s="224"/>
      <c r="D373" s="92" t="s">
        <v>263</v>
      </c>
      <c r="E373" s="94">
        <v>585</v>
      </c>
      <c r="F373" s="92"/>
      <c r="G373" s="191">
        <v>585</v>
      </c>
    </row>
    <row r="374" spans="1:7" ht="30" customHeight="1">
      <c r="A374" s="222" t="s">
        <v>411</v>
      </c>
      <c r="B374" s="237"/>
      <c r="C374" s="238"/>
      <c r="D374" s="92" t="s">
        <v>263</v>
      </c>
      <c r="E374" s="94">
        <v>400</v>
      </c>
      <c r="F374" s="92"/>
      <c r="G374" s="191">
        <v>400</v>
      </c>
    </row>
    <row r="375" spans="1:7" ht="16.5" customHeight="1">
      <c r="A375" s="234" t="s">
        <v>266</v>
      </c>
      <c r="B375" s="234"/>
      <c r="C375" s="234"/>
      <c r="D375" s="129" t="s">
        <v>299</v>
      </c>
      <c r="E375" s="131">
        <f>E376+E377</f>
        <v>1100</v>
      </c>
      <c r="F375" s="129"/>
      <c r="G375" s="192">
        <f>G376+G377</f>
        <v>1100</v>
      </c>
    </row>
    <row r="376" spans="1:7" ht="9.75" customHeight="1">
      <c r="A376" s="221" t="s">
        <v>301</v>
      </c>
      <c r="B376" s="221"/>
      <c r="C376" s="221"/>
      <c r="D376" s="6" t="s">
        <v>294</v>
      </c>
      <c r="E376" s="65">
        <v>850</v>
      </c>
      <c r="F376" s="6"/>
      <c r="G376" s="183">
        <v>850</v>
      </c>
    </row>
    <row r="377" spans="1:7" ht="10.5" customHeight="1">
      <c r="A377" s="221" t="s">
        <v>300</v>
      </c>
      <c r="B377" s="221"/>
      <c r="C377" s="221"/>
      <c r="D377" s="6" t="s">
        <v>294</v>
      </c>
      <c r="E377" s="65">
        <v>250</v>
      </c>
      <c r="F377" s="6"/>
      <c r="G377" s="183">
        <v>250</v>
      </c>
    </row>
    <row r="378" spans="1:7" ht="10.5" customHeight="1">
      <c r="A378" s="231" t="s">
        <v>293</v>
      </c>
      <c r="B378" s="232"/>
      <c r="C378" s="233"/>
      <c r="D378" s="6" t="s">
        <v>294</v>
      </c>
      <c r="E378" s="65">
        <v>300</v>
      </c>
      <c r="F378" s="6"/>
      <c r="G378" s="183">
        <v>300</v>
      </c>
    </row>
    <row r="379" spans="1:7" ht="9.75" customHeight="1">
      <c r="A379" s="221" t="s">
        <v>254</v>
      </c>
      <c r="B379" s="221"/>
      <c r="C379" s="221"/>
      <c r="D379" s="7" t="s">
        <v>186</v>
      </c>
      <c r="E379" s="65">
        <f>E380</f>
        <v>1100</v>
      </c>
      <c r="F379" s="7"/>
      <c r="G379" s="183">
        <f>G380</f>
        <v>1100</v>
      </c>
    </row>
    <row r="380" spans="1:7" ht="13.5" customHeight="1">
      <c r="A380" s="221" t="s">
        <v>244</v>
      </c>
      <c r="B380" s="221"/>
      <c r="C380" s="221"/>
      <c r="D380" s="6" t="s">
        <v>102</v>
      </c>
      <c r="E380" s="65">
        <f>E381+E382-E378</f>
        <v>1100</v>
      </c>
      <c r="F380" s="6"/>
      <c r="G380" s="183">
        <f>G381+G382-G378</f>
        <v>1100</v>
      </c>
    </row>
    <row r="381" spans="1:7" ht="9.75" customHeight="1">
      <c r="A381" s="221" t="s">
        <v>239</v>
      </c>
      <c r="B381" s="221"/>
      <c r="C381" s="221"/>
      <c r="D381" s="6" t="s">
        <v>294</v>
      </c>
      <c r="E381" s="65">
        <v>1260</v>
      </c>
      <c r="F381" s="6"/>
      <c r="G381" s="183">
        <v>1260</v>
      </c>
    </row>
    <row r="382" spans="1:7" ht="9.75" customHeight="1">
      <c r="A382" s="221" t="s">
        <v>240</v>
      </c>
      <c r="B382" s="221"/>
      <c r="C382" s="221"/>
      <c r="D382" s="6" t="s">
        <v>294</v>
      </c>
      <c r="E382" s="65">
        <v>140</v>
      </c>
      <c r="F382" s="6"/>
      <c r="G382" s="183">
        <v>140</v>
      </c>
    </row>
    <row r="383" spans="1:7" ht="9.75" customHeight="1">
      <c r="A383" s="231" t="s">
        <v>18</v>
      </c>
      <c r="B383" s="232"/>
      <c r="C383" s="233"/>
      <c r="D383" s="6" t="s">
        <v>294</v>
      </c>
      <c r="E383" s="65">
        <v>0</v>
      </c>
      <c r="F383" s="6"/>
      <c r="G383" s="183">
        <v>0</v>
      </c>
    </row>
    <row r="384" spans="1:7" ht="12.75" customHeight="1">
      <c r="A384" s="234" t="s">
        <v>268</v>
      </c>
      <c r="B384" s="234"/>
      <c r="C384" s="234"/>
      <c r="D384" s="129" t="s">
        <v>302</v>
      </c>
      <c r="E384" s="131">
        <f>E385+E387</f>
        <v>98765</v>
      </c>
      <c r="F384" s="131">
        <f>F385+F387</f>
        <v>0</v>
      </c>
      <c r="G384" s="192">
        <f>G385+G387</f>
        <v>98765</v>
      </c>
    </row>
    <row r="385" spans="1:7" ht="9.75" customHeight="1">
      <c r="A385" s="221" t="s">
        <v>254</v>
      </c>
      <c r="B385" s="221"/>
      <c r="C385" s="221"/>
      <c r="D385" s="7" t="s">
        <v>186</v>
      </c>
      <c r="E385" s="65">
        <f>E386</f>
        <v>20040</v>
      </c>
      <c r="F385" s="7"/>
      <c r="G385" s="183">
        <f>G386</f>
        <v>20040</v>
      </c>
    </row>
    <row r="386" spans="1:7" ht="10.5" customHeight="1">
      <c r="A386" s="221" t="s">
        <v>240</v>
      </c>
      <c r="B386" s="221"/>
      <c r="C386" s="221"/>
      <c r="D386" s="6" t="s">
        <v>14</v>
      </c>
      <c r="E386" s="65">
        <v>20040</v>
      </c>
      <c r="F386" s="6"/>
      <c r="G386" s="183">
        <v>20040</v>
      </c>
    </row>
    <row r="387" spans="1:7" ht="11.25" customHeight="1">
      <c r="A387" s="221" t="s">
        <v>255</v>
      </c>
      <c r="B387" s="221"/>
      <c r="C387" s="221"/>
      <c r="D387" s="7" t="s">
        <v>16</v>
      </c>
      <c r="E387" s="65">
        <f>E388</f>
        <v>78725</v>
      </c>
      <c r="F387" s="65">
        <f>F388</f>
        <v>0</v>
      </c>
      <c r="G387" s="183">
        <f>G388</f>
        <v>78725</v>
      </c>
    </row>
    <row r="388" spans="1:7" ht="11.25" customHeight="1">
      <c r="A388" s="221" t="s">
        <v>248</v>
      </c>
      <c r="B388" s="221"/>
      <c r="C388" s="221"/>
      <c r="D388" s="6" t="s">
        <v>263</v>
      </c>
      <c r="E388" s="65">
        <f>SUM(E391:E408)</f>
        <v>78725</v>
      </c>
      <c r="F388" s="183">
        <f>F392+F393+F394+F400+F401+F406+F408+F407</f>
        <v>0</v>
      </c>
      <c r="G388" s="183">
        <f>SUM(G391:G408)</f>
        <v>78725</v>
      </c>
    </row>
    <row r="389" spans="1:7" ht="12.75">
      <c r="A389" s="221" t="s">
        <v>301</v>
      </c>
      <c r="B389" s="221"/>
      <c r="C389" s="221"/>
      <c r="D389" s="6"/>
      <c r="E389" s="65">
        <f>E391</f>
        <v>60000</v>
      </c>
      <c r="F389" s="6"/>
      <c r="G389" s="183">
        <f>G391</f>
        <v>60000</v>
      </c>
    </row>
    <row r="390" spans="1:7" ht="12.75">
      <c r="A390" s="231" t="s">
        <v>272</v>
      </c>
      <c r="B390" s="232"/>
      <c r="C390" s="233"/>
      <c r="D390" s="6"/>
      <c r="E390" s="65"/>
      <c r="F390" s="6"/>
      <c r="G390" s="183"/>
    </row>
    <row r="391" spans="1:7" ht="195" customHeight="1">
      <c r="A391" s="231" t="s">
        <v>463</v>
      </c>
      <c r="B391" s="232"/>
      <c r="C391" s="233"/>
      <c r="D391" s="87" t="s">
        <v>380</v>
      </c>
      <c r="E391" s="65">
        <v>60000</v>
      </c>
      <c r="F391" s="87"/>
      <c r="G391" s="183">
        <v>60000</v>
      </c>
    </row>
    <row r="392" spans="1:7" ht="20.25" customHeight="1">
      <c r="A392" s="222" t="s">
        <v>0</v>
      </c>
      <c r="B392" s="223"/>
      <c r="C392" s="224"/>
      <c r="D392" s="122" t="s">
        <v>380</v>
      </c>
      <c r="E392" s="94">
        <v>110</v>
      </c>
      <c r="F392" s="214"/>
      <c r="G392" s="191">
        <f>E392+F392</f>
        <v>110</v>
      </c>
    </row>
    <row r="393" spans="1:7" ht="17.25" customHeight="1">
      <c r="A393" s="222" t="s">
        <v>1</v>
      </c>
      <c r="B393" s="223"/>
      <c r="C393" s="224"/>
      <c r="D393" s="122" t="s">
        <v>380</v>
      </c>
      <c r="E393" s="94">
        <v>200</v>
      </c>
      <c r="F393" s="211"/>
      <c r="G393" s="191">
        <f>E393+F393</f>
        <v>200</v>
      </c>
    </row>
    <row r="394" spans="1:7" ht="18.75" customHeight="1">
      <c r="A394" s="222" t="s">
        <v>2</v>
      </c>
      <c r="B394" s="223"/>
      <c r="C394" s="224"/>
      <c r="D394" s="122" t="s">
        <v>380</v>
      </c>
      <c r="E394" s="94">
        <v>755</v>
      </c>
      <c r="F394" s="211">
        <v>0</v>
      </c>
      <c r="G394" s="191">
        <f>E394+F394</f>
        <v>755</v>
      </c>
    </row>
    <row r="395" spans="1:7" ht="12.75" customHeight="1">
      <c r="A395" s="222" t="s">
        <v>3</v>
      </c>
      <c r="B395" s="223"/>
      <c r="C395" s="224"/>
      <c r="D395" s="122" t="s">
        <v>380</v>
      </c>
      <c r="E395" s="94">
        <v>400</v>
      </c>
      <c r="F395" s="215"/>
      <c r="G395" s="191">
        <v>400</v>
      </c>
    </row>
    <row r="396" spans="1:7" ht="18.75" customHeight="1">
      <c r="A396" s="222" t="s">
        <v>4</v>
      </c>
      <c r="B396" s="223"/>
      <c r="C396" s="224"/>
      <c r="D396" s="122" t="s">
        <v>380</v>
      </c>
      <c r="E396" s="94">
        <v>1350</v>
      </c>
      <c r="F396" s="215"/>
      <c r="G396" s="191">
        <v>1350</v>
      </c>
    </row>
    <row r="397" spans="1:7" ht="21" customHeight="1">
      <c r="A397" s="222" t="s">
        <v>462</v>
      </c>
      <c r="B397" s="223"/>
      <c r="C397" s="224"/>
      <c r="D397" s="122" t="s">
        <v>380</v>
      </c>
      <c r="E397" s="94">
        <v>500</v>
      </c>
      <c r="F397" s="215"/>
      <c r="G397" s="191">
        <v>500</v>
      </c>
    </row>
    <row r="398" spans="1:7" ht="21" customHeight="1">
      <c r="A398" s="222" t="s">
        <v>5</v>
      </c>
      <c r="B398" s="223"/>
      <c r="C398" s="224"/>
      <c r="D398" s="122" t="s">
        <v>380</v>
      </c>
      <c r="E398" s="94">
        <v>1000</v>
      </c>
      <c r="F398" s="215"/>
      <c r="G398" s="191">
        <v>1000</v>
      </c>
    </row>
    <row r="399" spans="1:7" ht="19.5" customHeight="1">
      <c r="A399" s="222" t="s">
        <v>6</v>
      </c>
      <c r="B399" s="223"/>
      <c r="C399" s="224"/>
      <c r="D399" s="122" t="s">
        <v>380</v>
      </c>
      <c r="E399" s="94">
        <v>3410</v>
      </c>
      <c r="F399" s="215"/>
      <c r="G399" s="191">
        <v>3410</v>
      </c>
    </row>
    <row r="400" spans="1:7" ht="19.5" customHeight="1">
      <c r="A400" s="222" t="s">
        <v>7</v>
      </c>
      <c r="B400" s="223"/>
      <c r="C400" s="224"/>
      <c r="D400" s="122" t="s">
        <v>380</v>
      </c>
      <c r="E400" s="94">
        <v>0</v>
      </c>
      <c r="F400" s="214">
        <v>0</v>
      </c>
      <c r="G400" s="191">
        <f>E400+F400</f>
        <v>0</v>
      </c>
    </row>
    <row r="401" spans="1:7" ht="18" customHeight="1">
      <c r="A401" s="222" t="s">
        <v>8</v>
      </c>
      <c r="B401" s="223"/>
      <c r="C401" s="224"/>
      <c r="D401" s="122" t="s">
        <v>380</v>
      </c>
      <c r="E401" s="94">
        <v>0</v>
      </c>
      <c r="F401" s="214">
        <v>0</v>
      </c>
      <c r="G401" s="191">
        <f>E401+F401</f>
        <v>0</v>
      </c>
    </row>
    <row r="402" spans="1:7" ht="12" customHeight="1">
      <c r="A402" s="222" t="s">
        <v>9</v>
      </c>
      <c r="B402" s="223"/>
      <c r="C402" s="224"/>
      <c r="D402" s="122" t="s">
        <v>380</v>
      </c>
      <c r="E402" s="94">
        <v>1500</v>
      </c>
      <c r="F402" s="215"/>
      <c r="G402" s="191">
        <v>1500</v>
      </c>
    </row>
    <row r="403" spans="1:7" ht="17.25" customHeight="1">
      <c r="A403" s="222" t="s">
        <v>415</v>
      </c>
      <c r="B403" s="223"/>
      <c r="C403" s="224"/>
      <c r="D403" s="122" t="s">
        <v>380</v>
      </c>
      <c r="E403" s="94">
        <v>500</v>
      </c>
      <c r="F403" s="215"/>
      <c r="G403" s="191">
        <v>500</v>
      </c>
    </row>
    <row r="404" spans="1:7" ht="17.25" customHeight="1">
      <c r="A404" s="222" t="s">
        <v>10</v>
      </c>
      <c r="B404" s="223"/>
      <c r="C404" s="224"/>
      <c r="D404" s="122" t="s">
        <v>380</v>
      </c>
      <c r="E404" s="94">
        <v>2400</v>
      </c>
      <c r="F404" s="215"/>
      <c r="G404" s="191">
        <v>2400</v>
      </c>
    </row>
    <row r="405" spans="1:7" ht="18" customHeight="1">
      <c r="A405" s="222" t="s">
        <v>11</v>
      </c>
      <c r="B405" s="223"/>
      <c r="C405" s="224"/>
      <c r="D405" s="122" t="s">
        <v>380</v>
      </c>
      <c r="E405" s="94">
        <v>2500</v>
      </c>
      <c r="F405" s="122"/>
      <c r="G405" s="191">
        <v>2500</v>
      </c>
    </row>
    <row r="406" spans="1:7" ht="12" customHeight="1">
      <c r="A406" s="222" t="s">
        <v>12</v>
      </c>
      <c r="B406" s="223"/>
      <c r="C406" s="224"/>
      <c r="D406" s="122" t="s">
        <v>380</v>
      </c>
      <c r="E406" s="94">
        <v>1400</v>
      </c>
      <c r="F406" s="205" t="s">
        <v>443</v>
      </c>
      <c r="G406" s="191">
        <f>E406+F406</f>
        <v>1400</v>
      </c>
    </row>
    <row r="407" spans="1:7" ht="57" customHeight="1">
      <c r="A407" s="242" t="s">
        <v>439</v>
      </c>
      <c r="B407" s="223"/>
      <c r="C407" s="224"/>
      <c r="D407" s="122" t="s">
        <v>380</v>
      </c>
      <c r="E407" s="94">
        <v>1700</v>
      </c>
      <c r="F407" s="213" t="s">
        <v>443</v>
      </c>
      <c r="G407" s="191">
        <f>E407+F407</f>
        <v>1700</v>
      </c>
    </row>
    <row r="408" spans="1:7" ht="19.5" customHeight="1">
      <c r="A408" s="222" t="s">
        <v>441</v>
      </c>
      <c r="B408" s="223"/>
      <c r="C408" s="224"/>
      <c r="D408" s="122" t="s">
        <v>440</v>
      </c>
      <c r="E408" s="94">
        <v>1000</v>
      </c>
      <c r="F408" s="213" t="s">
        <v>443</v>
      </c>
      <c r="G408" s="191">
        <v>1000</v>
      </c>
    </row>
    <row r="409" spans="1:7" ht="9.75" customHeight="1">
      <c r="A409" s="234" t="s">
        <v>269</v>
      </c>
      <c r="B409" s="234"/>
      <c r="C409" s="234"/>
      <c r="D409" s="129" t="s">
        <v>303</v>
      </c>
      <c r="E409" s="131">
        <f>E411</f>
        <v>1293</v>
      </c>
      <c r="F409" s="131">
        <f>F411</f>
        <v>0</v>
      </c>
      <c r="G409" s="192">
        <f>G411</f>
        <v>1293</v>
      </c>
    </row>
    <row r="410" spans="1:7" ht="12.75" customHeight="1">
      <c r="A410" s="221" t="s">
        <v>254</v>
      </c>
      <c r="B410" s="221"/>
      <c r="C410" s="221"/>
      <c r="D410" s="7" t="s">
        <v>186</v>
      </c>
      <c r="E410" s="65">
        <f>E411</f>
        <v>1293</v>
      </c>
      <c r="F410" s="65">
        <f>F411</f>
        <v>0</v>
      </c>
      <c r="G410" s="183">
        <f>G411</f>
        <v>1293</v>
      </c>
    </row>
    <row r="411" spans="1:7" ht="12.75" customHeight="1">
      <c r="A411" s="221" t="s">
        <v>247</v>
      </c>
      <c r="B411" s="221"/>
      <c r="C411" s="221"/>
      <c r="D411" s="7" t="s">
        <v>174</v>
      </c>
      <c r="E411" s="65">
        <v>1293</v>
      </c>
      <c r="F411" s="206"/>
      <c r="G411" s="183">
        <f>E411+F411</f>
        <v>1293</v>
      </c>
    </row>
    <row r="412" spans="1:7" ht="12.75" customHeight="1">
      <c r="A412" s="231" t="s">
        <v>255</v>
      </c>
      <c r="B412" s="232"/>
      <c r="C412" s="233"/>
      <c r="D412" s="7" t="s">
        <v>16</v>
      </c>
      <c r="E412" s="65">
        <f>E413</f>
        <v>0</v>
      </c>
      <c r="F412" s="7"/>
      <c r="G412" s="183">
        <f>G413</f>
        <v>0</v>
      </c>
    </row>
    <row r="413" spans="1:7" ht="12.75" customHeight="1">
      <c r="A413" s="231" t="s">
        <v>381</v>
      </c>
      <c r="B413" s="232"/>
      <c r="C413" s="233"/>
      <c r="D413" s="7" t="s">
        <v>382</v>
      </c>
      <c r="E413" s="65">
        <v>0</v>
      </c>
      <c r="F413" s="7"/>
      <c r="G413" s="183">
        <v>0</v>
      </c>
    </row>
    <row r="414" spans="1:9" ht="21.75" customHeight="1">
      <c r="A414" s="235" t="s">
        <v>362</v>
      </c>
      <c r="B414" s="235"/>
      <c r="C414" s="235"/>
      <c r="D414" s="123"/>
      <c r="E414" s="125">
        <f>E6-E7</f>
        <v>-36288</v>
      </c>
      <c r="F414" s="125">
        <f>F6-F7</f>
        <v>-960</v>
      </c>
      <c r="G414" s="188">
        <f>G6-G7</f>
        <v>-37248</v>
      </c>
      <c r="H414" s="57"/>
      <c r="I414" s="57"/>
    </row>
    <row r="415" spans="3:7" ht="12.75">
      <c r="C415" s="239" t="s">
        <v>372</v>
      </c>
      <c r="D415" s="239"/>
      <c r="E415" s="239"/>
      <c r="F415" s="239"/>
      <c r="G415" s="239"/>
    </row>
    <row r="416" spans="3:7" ht="12.75">
      <c r="C416" s="240" t="s">
        <v>373</v>
      </c>
      <c r="D416" s="240"/>
      <c r="E416" s="240"/>
      <c r="F416" s="240"/>
      <c r="G416" s="240"/>
    </row>
    <row r="417" spans="3:7" ht="12.75">
      <c r="C417" s="240" t="s">
        <v>374</v>
      </c>
      <c r="D417" s="240"/>
      <c r="E417" s="240"/>
      <c r="F417" s="240"/>
      <c r="G417" s="240"/>
    </row>
  </sheetData>
  <sheetProtection/>
  <mergeCells count="346">
    <mergeCell ref="A263:C263"/>
    <mergeCell ref="A265:C265"/>
    <mergeCell ref="A264:C264"/>
    <mergeCell ref="A70:C70"/>
    <mergeCell ref="A71:C71"/>
    <mergeCell ref="A59:C59"/>
    <mergeCell ref="A183:C183"/>
    <mergeCell ref="A160:C160"/>
    <mergeCell ref="A159:C159"/>
    <mergeCell ref="A162:C162"/>
    <mergeCell ref="A178:C178"/>
    <mergeCell ref="A179:C179"/>
    <mergeCell ref="A54:C54"/>
    <mergeCell ref="A56:C56"/>
    <mergeCell ref="A67:C67"/>
    <mergeCell ref="A57:C57"/>
    <mergeCell ref="A72:C72"/>
    <mergeCell ref="A85:C85"/>
    <mergeCell ref="A86:C86"/>
    <mergeCell ref="A88:C88"/>
    <mergeCell ref="A83:C83"/>
    <mergeCell ref="A221:C221"/>
    <mergeCell ref="A69:C69"/>
    <mergeCell ref="A84:C84"/>
    <mergeCell ref="A76:C76"/>
    <mergeCell ref="A77:C77"/>
    <mergeCell ref="A78:C78"/>
    <mergeCell ref="A79:C79"/>
    <mergeCell ref="A176:C176"/>
    <mergeCell ref="A181:C181"/>
    <mergeCell ref="A180:C180"/>
    <mergeCell ref="A80:C80"/>
    <mergeCell ref="A81:C81"/>
    <mergeCell ref="A82:C82"/>
    <mergeCell ref="A211:C211"/>
    <mergeCell ref="A209:C209"/>
    <mergeCell ref="A207:C207"/>
    <mergeCell ref="A90:C90"/>
    <mergeCell ref="A91:C91"/>
    <mergeCell ref="A93:C93"/>
    <mergeCell ref="A89:C89"/>
    <mergeCell ref="A128:C128"/>
    <mergeCell ref="A203:C203"/>
    <mergeCell ref="A210:C210"/>
    <mergeCell ref="A204:C204"/>
    <mergeCell ref="A170:C170"/>
    <mergeCell ref="A169:C169"/>
    <mergeCell ref="A163:C163"/>
    <mergeCell ref="A184:C184"/>
    <mergeCell ref="A116:C116"/>
    <mergeCell ref="G4:G5"/>
    <mergeCell ref="A6:C6"/>
    <mergeCell ref="A8:C8"/>
    <mergeCell ref="A4:D5"/>
    <mergeCell ref="B14:C14"/>
    <mergeCell ref="A24:C24"/>
    <mergeCell ref="A18:C18"/>
    <mergeCell ref="E4:E5"/>
    <mergeCell ref="F4:F5"/>
    <mergeCell ref="A68:C68"/>
    <mergeCell ref="A33:C33"/>
    <mergeCell ref="A27:C27"/>
    <mergeCell ref="A34:C34"/>
    <mergeCell ref="A64:C64"/>
    <mergeCell ref="A43:C43"/>
    <mergeCell ref="A60:C60"/>
    <mergeCell ref="A53:C53"/>
    <mergeCell ref="A58:C58"/>
    <mergeCell ref="A50:C50"/>
    <mergeCell ref="A44:C44"/>
    <mergeCell ref="A45:C45"/>
    <mergeCell ref="A40:C40"/>
    <mergeCell ref="A42:C42"/>
    <mergeCell ref="A108:C108"/>
    <mergeCell ref="A19:C19"/>
    <mergeCell ref="A21:C21"/>
    <mergeCell ref="A22:C22"/>
    <mergeCell ref="A25:C25"/>
    <mergeCell ref="A26:C26"/>
    <mergeCell ref="A52:C52"/>
    <mergeCell ref="A23:C23"/>
    <mergeCell ref="A46:C46"/>
    <mergeCell ref="A47:C47"/>
    <mergeCell ref="A129:C129"/>
    <mergeCell ref="B131:C131"/>
    <mergeCell ref="A115:C115"/>
    <mergeCell ref="A94:C94"/>
    <mergeCell ref="A100:C100"/>
    <mergeCell ref="A101:C101"/>
    <mergeCell ref="A117:C117"/>
    <mergeCell ref="A103:C103"/>
    <mergeCell ref="A104:C104"/>
    <mergeCell ref="A122:C122"/>
    <mergeCell ref="A123:C123"/>
    <mergeCell ref="A120:C120"/>
    <mergeCell ref="A110:C110"/>
    <mergeCell ref="A111:C111"/>
    <mergeCell ref="A112:C112"/>
    <mergeCell ref="A113:C113"/>
    <mergeCell ref="A114:C114"/>
    <mergeCell ref="A118:C118"/>
    <mergeCell ref="A153:C153"/>
    <mergeCell ref="A124:C124"/>
    <mergeCell ref="A125:C125"/>
    <mergeCell ref="A126:C126"/>
    <mergeCell ref="A130:C130"/>
    <mergeCell ref="A135:C135"/>
    <mergeCell ref="A144:C144"/>
    <mergeCell ref="A121:C121"/>
    <mergeCell ref="A119:C119"/>
    <mergeCell ref="A164:C164"/>
    <mergeCell ref="A167:C167"/>
    <mergeCell ref="A165:C165"/>
    <mergeCell ref="A177:C177"/>
    <mergeCell ref="A194:C194"/>
    <mergeCell ref="A146:C146"/>
    <mergeCell ref="A127:C127"/>
    <mergeCell ref="A156:C156"/>
    <mergeCell ref="A173:C173"/>
    <mergeCell ref="A195:C195"/>
    <mergeCell ref="A171:C171"/>
    <mergeCell ref="A175:C175"/>
    <mergeCell ref="A192:C192"/>
    <mergeCell ref="A191:C191"/>
    <mergeCell ref="A188:C188"/>
    <mergeCell ref="A189:C189"/>
    <mergeCell ref="A193:C193"/>
    <mergeCell ref="A182:C182"/>
    <mergeCell ref="A172:C172"/>
    <mergeCell ref="A196:C196"/>
    <mergeCell ref="A199:C199"/>
    <mergeCell ref="A198:C198"/>
    <mergeCell ref="A206:C206"/>
    <mergeCell ref="A202:C202"/>
    <mergeCell ref="A197:C197"/>
    <mergeCell ref="A212:C212"/>
    <mergeCell ref="A218:C218"/>
    <mergeCell ref="A219:C219"/>
    <mergeCell ref="A220:C220"/>
    <mergeCell ref="A215:C215"/>
    <mergeCell ref="A213:C213"/>
    <mergeCell ref="A216:C216"/>
    <mergeCell ref="A217:C217"/>
    <mergeCell ref="A214:C214"/>
    <mergeCell ref="A258:C258"/>
    <mergeCell ref="A248:C248"/>
    <mergeCell ref="A234:C234"/>
    <mergeCell ref="A226:C226"/>
    <mergeCell ref="A232:C232"/>
    <mergeCell ref="A247:C247"/>
    <mergeCell ref="A237:C237"/>
    <mergeCell ref="A251:C251"/>
    <mergeCell ref="A252:C252"/>
    <mergeCell ref="A253:C253"/>
    <mergeCell ref="A257:C257"/>
    <mergeCell ref="A236:C236"/>
    <mergeCell ref="A255:C255"/>
    <mergeCell ref="A254:C254"/>
    <mergeCell ref="A250:C250"/>
    <mergeCell ref="A256:C256"/>
    <mergeCell ref="A249:C249"/>
    <mergeCell ref="A223:C223"/>
    <mergeCell ref="A246:C246"/>
    <mergeCell ref="A233:C233"/>
    <mergeCell ref="A238:C238"/>
    <mergeCell ref="A239:C239"/>
    <mergeCell ref="A225:C225"/>
    <mergeCell ref="A224:C224"/>
    <mergeCell ref="A228:C228"/>
    <mergeCell ref="A229:C229"/>
    <mergeCell ref="A227:C227"/>
    <mergeCell ref="A222:C222"/>
    <mergeCell ref="A245:C245"/>
    <mergeCell ref="A235:C235"/>
    <mergeCell ref="A242:C242"/>
    <mergeCell ref="A240:C240"/>
    <mergeCell ref="A241:C241"/>
    <mergeCell ref="A244:C244"/>
    <mergeCell ref="A243:C243"/>
    <mergeCell ref="A231:C231"/>
    <mergeCell ref="A230:C230"/>
    <mergeCell ref="A259:C259"/>
    <mergeCell ref="A279:C279"/>
    <mergeCell ref="A278:C278"/>
    <mergeCell ref="A267:C267"/>
    <mergeCell ref="A260:C260"/>
    <mergeCell ref="A262:C262"/>
    <mergeCell ref="A273:C273"/>
    <mergeCell ref="A268:C268"/>
    <mergeCell ref="A270:C270"/>
    <mergeCell ref="A271:C271"/>
    <mergeCell ref="A266:C266"/>
    <mergeCell ref="A272:C272"/>
    <mergeCell ref="A269:C269"/>
    <mergeCell ref="A296:C296"/>
    <mergeCell ref="A274:C274"/>
    <mergeCell ref="A275:C275"/>
    <mergeCell ref="A276:C276"/>
    <mergeCell ref="A292:C292"/>
    <mergeCell ref="A284:C284"/>
    <mergeCell ref="A277:C277"/>
    <mergeCell ref="A280:C280"/>
    <mergeCell ref="A290:C290"/>
    <mergeCell ref="A282:C282"/>
    <mergeCell ref="A287:C287"/>
    <mergeCell ref="A289:C289"/>
    <mergeCell ref="A281:C281"/>
    <mergeCell ref="A286:C286"/>
    <mergeCell ref="A305:C305"/>
    <mergeCell ref="A311:C311"/>
    <mergeCell ref="A310:C310"/>
    <mergeCell ref="A306:C306"/>
    <mergeCell ref="A308:C308"/>
    <mergeCell ref="A298:C298"/>
    <mergeCell ref="A299:C299"/>
    <mergeCell ref="A302:C302"/>
    <mergeCell ref="A304:C304"/>
    <mergeCell ref="A294:C294"/>
    <mergeCell ref="A283:C283"/>
    <mergeCell ref="A291:C291"/>
    <mergeCell ref="A301:C301"/>
    <mergeCell ref="A288:C288"/>
    <mergeCell ref="A295:C295"/>
    <mergeCell ref="A285:C285"/>
    <mergeCell ref="A300:C300"/>
    <mergeCell ref="A293:C293"/>
    <mergeCell ref="A297:C297"/>
    <mergeCell ref="A330:C330"/>
    <mergeCell ref="A315:C315"/>
    <mergeCell ref="A316:C316"/>
    <mergeCell ref="A313:C313"/>
    <mergeCell ref="A314:C314"/>
    <mergeCell ref="A325:C325"/>
    <mergeCell ref="A326:C326"/>
    <mergeCell ref="A327:C327"/>
    <mergeCell ref="A318:C318"/>
    <mergeCell ref="A324:C324"/>
    <mergeCell ref="A329:C329"/>
    <mergeCell ref="A328:C328"/>
    <mergeCell ref="A319:C319"/>
    <mergeCell ref="A320:C320"/>
    <mergeCell ref="A321:C321"/>
    <mergeCell ref="A322:C322"/>
    <mergeCell ref="A323:C323"/>
    <mergeCell ref="A365:C365"/>
    <mergeCell ref="A331:C331"/>
    <mergeCell ref="A346:C346"/>
    <mergeCell ref="A348:C348"/>
    <mergeCell ref="A347:C347"/>
    <mergeCell ref="A353:C353"/>
    <mergeCell ref="A351:C351"/>
    <mergeCell ref="A352:C352"/>
    <mergeCell ref="A335:C335"/>
    <mergeCell ref="A337:C337"/>
    <mergeCell ref="A332:C332"/>
    <mergeCell ref="A333:C333"/>
    <mergeCell ref="A336:C336"/>
    <mergeCell ref="A338:C338"/>
    <mergeCell ref="A349:C349"/>
    <mergeCell ref="A350:C350"/>
    <mergeCell ref="A354:C354"/>
    <mergeCell ref="A358:C358"/>
    <mergeCell ref="A356:C356"/>
    <mergeCell ref="A360:C360"/>
    <mergeCell ref="A363:C363"/>
    <mergeCell ref="A334:C334"/>
    <mergeCell ref="A342:C342"/>
    <mergeCell ref="A343:C343"/>
    <mergeCell ref="A344:C344"/>
    <mergeCell ref="A345:C345"/>
    <mergeCell ref="A355:C355"/>
    <mergeCell ref="A357:C357"/>
    <mergeCell ref="A361:C361"/>
    <mergeCell ref="A2:C2"/>
    <mergeCell ref="A20:C20"/>
    <mergeCell ref="A166:C166"/>
    <mergeCell ref="A168:C168"/>
    <mergeCell ref="A155:C155"/>
    <mergeCell ref="A154:C154"/>
    <mergeCell ref="A140:C140"/>
    <mergeCell ref="A404:C404"/>
    <mergeCell ref="A397:C397"/>
    <mergeCell ref="A405:C405"/>
    <mergeCell ref="A398:C398"/>
    <mergeCell ref="A407:C407"/>
    <mergeCell ref="A401:C401"/>
    <mergeCell ref="A402:C402"/>
    <mergeCell ref="A403:C403"/>
    <mergeCell ref="A400:C400"/>
    <mergeCell ref="A411:C411"/>
    <mergeCell ref="A399:C399"/>
    <mergeCell ref="A406:C406"/>
    <mergeCell ref="C417:G417"/>
    <mergeCell ref="A341:C341"/>
    <mergeCell ref="A339:C339"/>
    <mergeCell ref="A340:C340"/>
    <mergeCell ref="A391:C391"/>
    <mergeCell ref="A373:C373"/>
    <mergeCell ref="A409:C409"/>
    <mergeCell ref="A410:C410"/>
    <mergeCell ref="A359:C359"/>
    <mergeCell ref="C415:G415"/>
    <mergeCell ref="C416:G416"/>
    <mergeCell ref="A390:C390"/>
    <mergeCell ref="A387:C387"/>
    <mergeCell ref="A412:C412"/>
    <mergeCell ref="A395:C395"/>
    <mergeCell ref="A413:C413"/>
    <mergeCell ref="A396:C396"/>
    <mergeCell ref="A414:C414"/>
    <mergeCell ref="A392:C392"/>
    <mergeCell ref="A381:C381"/>
    <mergeCell ref="A367:C367"/>
    <mergeCell ref="A366:C366"/>
    <mergeCell ref="A371:C371"/>
    <mergeCell ref="A370:C370"/>
    <mergeCell ref="A380:C380"/>
    <mergeCell ref="A378:C378"/>
    <mergeCell ref="A374:C374"/>
    <mergeCell ref="A393:C393"/>
    <mergeCell ref="A379:C379"/>
    <mergeCell ref="A377:C377"/>
    <mergeCell ref="A389:C389"/>
    <mergeCell ref="A388:C388"/>
    <mergeCell ref="A383:C383"/>
    <mergeCell ref="A382:C382"/>
    <mergeCell ref="A394:C394"/>
    <mergeCell ref="A303:C303"/>
    <mergeCell ref="A386:C386"/>
    <mergeCell ref="A384:C384"/>
    <mergeCell ref="A385:C385"/>
    <mergeCell ref="A364:C364"/>
    <mergeCell ref="A372:C372"/>
    <mergeCell ref="A368:C368"/>
    <mergeCell ref="A376:C376"/>
    <mergeCell ref="A375:C375"/>
    <mergeCell ref="A369:C369"/>
    <mergeCell ref="A174:C174"/>
    <mergeCell ref="A408:C408"/>
    <mergeCell ref="A205:C205"/>
    <mergeCell ref="A186:C186"/>
    <mergeCell ref="A309:C309"/>
    <mergeCell ref="A307:C307"/>
    <mergeCell ref="A312:C312"/>
    <mergeCell ref="A317:C317"/>
    <mergeCell ref="A261:C261"/>
  </mergeCells>
  <printOptions/>
  <pageMargins left="0.31496062992125984" right="0.31496062992125984" top="0.5511811023622047" bottom="0.5511811023622047" header="0.31496062992125984" footer="0.31496062992125984"/>
  <pageSetup horizontalDpi="600" verticalDpi="600" orientation="portrait" paperSize="9" r:id="rId3"/>
  <headerFooter alignWithMargins="0">
    <oddHeader>&amp;C&amp;"Verdana,Bold"
</oddHeader>
    <oddFooter>&amp;CPage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 BLOC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 P.</dc:creator>
  <cp:keywords/>
  <dc:description/>
  <cp:lastModifiedBy>Gheorghiu Maria</cp:lastModifiedBy>
  <cp:lastPrinted>2016-09-13T10:00:06Z</cp:lastPrinted>
  <dcterms:created xsi:type="dcterms:W3CDTF">2004-07-06T08:10:59Z</dcterms:created>
  <dcterms:modified xsi:type="dcterms:W3CDTF">2016-09-13T10:00:08Z</dcterms:modified>
  <cp:category/>
  <cp:version/>
  <cp:contentType/>
  <cp:contentStatus/>
</cp:coreProperties>
</file>