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Lista investitii 2016" sheetId="1" r:id="rId1"/>
    <sheet name="Lista investitii 2016 PE SURSE " sheetId="2" r:id="rId2"/>
  </sheets>
  <definedNames>
    <definedName name="_xlnm.Print_Area" localSheetId="0">'Lista investitii 2016'!$A$1:$H$93</definedName>
    <definedName name="_xlnm.Print_Area" localSheetId="1">'Lista investitii 2016 PE SURSE '!$A$1:$I$93</definedName>
    <definedName name="_xlnm.Print_Titles" localSheetId="0">'Lista investitii 2016'!$12:$17</definedName>
    <definedName name="_xlnm.Print_Titles" localSheetId="1">'Lista investitii 2016 PE SURSE '!$11:$16</definedName>
  </definedNames>
  <calcPr fullCalcOnLoad="1"/>
</workbook>
</file>

<file path=xl/sharedStrings.xml><?xml version="1.0" encoding="utf-8"?>
<sst xmlns="http://schemas.openxmlformats.org/spreadsheetml/2006/main" count="233" uniqueCount="145">
  <si>
    <t>R O M Â N I A</t>
  </si>
  <si>
    <t>CONSILIUL JUDEŢEAN BUZĂU</t>
  </si>
  <si>
    <t>Municipiul Buzău, Bd. Nicolae Bălcescu nr. 48, cod 120260</t>
  </si>
  <si>
    <t>Telefon +0040-238-414112   Fax +0040-238-725507</t>
  </si>
  <si>
    <t>web:  http://www.cjbuzau.ro</t>
  </si>
  <si>
    <t xml:space="preserve">e-mail: cjbuzau@cjbuzau.ro, consjudbuzau@yahoo.fr, consjudbuzau@gmail.com </t>
  </si>
  <si>
    <t>Nr. crt.</t>
  </si>
  <si>
    <t>Denumirea obiectivului</t>
  </si>
  <si>
    <t>TOTAL : din care</t>
  </si>
  <si>
    <t>A.</t>
  </si>
  <si>
    <t>LUCRĂRI ÎN CONTINUARE</t>
  </si>
  <si>
    <t>Sănătate</t>
  </si>
  <si>
    <t>Cultură, recreere. religie</t>
  </si>
  <si>
    <t>1 </t>
  </si>
  <si>
    <t>Transporturi</t>
  </si>
  <si>
    <t>C</t>
  </si>
  <si>
    <t xml:space="preserve">ALTE CHELTUIELI DE INVESTIŢII </t>
  </si>
  <si>
    <t>Cap. 74.02</t>
  </si>
  <si>
    <t xml:space="preserve">Autorităţi publice </t>
  </si>
  <si>
    <t xml:space="preserve">Consiliul judeţean </t>
  </si>
  <si>
    <t xml:space="preserve">DOTĂRI  INDEPENDENTE ŞI ALTE CHELTUIELI </t>
  </si>
  <si>
    <t>B.</t>
  </si>
  <si>
    <t>LUCRĂRI NOI</t>
  </si>
  <si>
    <t>Protecţia Mediului</t>
  </si>
  <si>
    <t>Cap.
66.02</t>
  </si>
  <si>
    <t>Cap.
67.02</t>
  </si>
  <si>
    <t>Cap.  84.02</t>
  </si>
  <si>
    <t>Cap. 
51.02</t>
  </si>
  <si>
    <t xml:space="preserve"> Împădurire terenuri agricole degradate Gheraseni</t>
  </si>
  <si>
    <t xml:space="preserve">                                                         </t>
  </si>
  <si>
    <t>DIRECTOR EXECUTIV</t>
  </si>
  <si>
    <t>Contrasemnează,</t>
  </si>
  <si>
    <t xml:space="preserve">                      OBIECTIVELOR DE INVESTITII</t>
  </si>
  <si>
    <r>
      <t xml:space="preserve"> </t>
    </r>
    <r>
      <rPr>
        <b/>
        <sz val="11"/>
        <color indexed="8"/>
        <rFont val="Calibri"/>
        <family val="2"/>
      </rPr>
      <t xml:space="preserve"> </t>
    </r>
  </si>
  <si>
    <t>Ec. Liviu Ciolan</t>
  </si>
  <si>
    <t>ANEXA nr.2</t>
  </si>
  <si>
    <t xml:space="preserve">                      L I S T A </t>
  </si>
  <si>
    <t>Cap.  61.02</t>
  </si>
  <si>
    <t>Ordine publica si siguranta nationala</t>
  </si>
  <si>
    <t>Inspectoratul pentru Situatii de Urgenta Buzau</t>
  </si>
  <si>
    <t>Cap. 51.02</t>
  </si>
  <si>
    <t>Autoritati executive</t>
  </si>
  <si>
    <t>Cap. 
84.02</t>
  </si>
  <si>
    <t>PNDL</t>
  </si>
  <si>
    <t>MEDIU</t>
  </si>
  <si>
    <t>Sanatate</t>
  </si>
  <si>
    <t>Strategia judeteana privind accelerarea dezvoltarii serviciilor comunitare de utilitati publice pentru perioada 2014-2020</t>
  </si>
  <si>
    <t>Planul judeţean de gestionare a Deşeurilor pe perioada 2014-2020</t>
  </si>
  <si>
    <t>Cap 66.02</t>
  </si>
  <si>
    <t>BL</t>
  </si>
  <si>
    <t>UE</t>
  </si>
  <si>
    <t xml:space="preserve">EXCEDENT </t>
  </si>
  <si>
    <t>IMPRUMUT</t>
  </si>
  <si>
    <t>SURSE DE FINANTARE</t>
  </si>
  <si>
    <t>Reabilitare structurala si functionala a Spitalului judetean de urgenta (imprumut)</t>
  </si>
  <si>
    <t>Controlul Nutrientilor -transfer de capital</t>
  </si>
  <si>
    <t>Lucrări execuţie Maternitatea Buzau (alimentare en.electrica etapa II 50+450)</t>
  </si>
  <si>
    <t>Modernizare DJ 220, Sarulesti-Valea Salciei km78+200-93+700 (PNDL 10.000 +110 BL dir santier)</t>
  </si>
  <si>
    <t>Reabilitare DJ 203L, km 17+200-29+400, Pîrscov Cozieni (PNDL 10.000+200 BL dir santier)</t>
  </si>
  <si>
    <t>Reabilitare DJ 203K, Maracineni-Podu Muncii, km 38+000-75+000 (PNDL 15.000+200 BL PT+DALI)</t>
  </si>
  <si>
    <t>Reabilitare Pod Vadu Pasii (PNDL 10.000+400 BL dir santier)</t>
  </si>
  <si>
    <t>Cap.  51.02</t>
  </si>
  <si>
    <t>Autorităţi executive</t>
  </si>
  <si>
    <t>Reabilitare acoperiş Galeriile de artă Buzău -B-dul N.Bălcescu nr.37</t>
  </si>
  <si>
    <t>Reabilitare cladire - B-dul N.Bălcescu nr.44</t>
  </si>
  <si>
    <t>Reabilitare cladire Consiliul judeţean Buzau</t>
  </si>
  <si>
    <t>Reabilitare DJ 203L, km 29+400-31+900, Cozieni Bozioru(PNDL)</t>
  </si>
  <si>
    <t>Modernizare DJ203G, km0+00-12+000,Costesti (DN2)-Stilpu(DN1B)-Merei(DJ205) PNDL</t>
  </si>
  <si>
    <t>Modernizare DJ 205A, Lipia-Ciobanoia(DJ205),km 1+600-6+700 (PNDL)</t>
  </si>
  <si>
    <t>Modernizare DJ204C, lim.Jud.Vrancea-Bisoca-Sarulesti-Vintila Voda, km 60+000-84+500 (PNDL)</t>
  </si>
  <si>
    <t>Modernizare DJ203A, Podu Muncii-Campulungeanca-Margaritesti, km 0+000-10+000 (PNDL)</t>
  </si>
  <si>
    <t>Reabilitare si modernizare DJ220, Ghergheasa-Balaceanu-Cochirleanca-Boboc-Posta Cîlnau(E85), km 6+000-38+000 (PNDL)</t>
  </si>
  <si>
    <t>Modernizare DJ203K, km105+000-116+000, Plaiul Nucului-Gura Teghii (PNDL)</t>
  </si>
  <si>
    <t>Reabilitare DJ 203K,km 116+000-127+600, Gura Teghii-Nehoiaşu, jud.Buzau (PNDL)</t>
  </si>
  <si>
    <t>Reabilitare pod pe DJ 203K, km 80+000, loc. Vintila Voda, jud. Buzau (PNDL)</t>
  </si>
  <si>
    <t>Refacere pod pe DJ 220, km60+500, peste pârâul Câlnău, com.Pardosi, jud Buzau BL (executie+dirig santier)</t>
  </si>
  <si>
    <t>Modernizare DJ 203H km 16+000-25+500, Buda-Alexandru Odobescu (lim jud Vrancea) BL</t>
  </si>
  <si>
    <t>Reabilitare DC 69, Sibiciul de Sus-lim.com.Colti, oraş Patârlagele, jud,Buzau</t>
  </si>
  <si>
    <t>Reabilitare DC 44 Sarânga, jud.Buzau</t>
  </si>
  <si>
    <t>Modernizare DJ 103P, km 0+000-5+000, Chiojdu</t>
  </si>
  <si>
    <t>Dotari Maternitate noua (excedent 9.500 + imprumut 22.500)</t>
  </si>
  <si>
    <t>Restituire imprumut (titlul 81 -sectiunea functionare)</t>
  </si>
  <si>
    <t>Refacere si consolidare DJ 102F, km 19+500-25+500, Cănesti-Chiliile</t>
  </si>
  <si>
    <t>Refacere si restabilire circulatie DJ 204C, km 81+200 Sărulesti</t>
  </si>
  <si>
    <t>Refacere DJ203G,km 37+800, Poiana Pinului</t>
  </si>
  <si>
    <t>Cap 65.02</t>
  </si>
  <si>
    <t>Învătământ</t>
  </si>
  <si>
    <t>Expertize tehnice+DALI+PT+Audit energetic pt Eficientizare energetica proiecte 2014-2020-Axa 3-scoli speciale -Lic.sp.pt def de vedere Bz-150.000; CSEI Bz-75.000; CSEI Rm S-100.000; LIC.Tehn.sp pt copii cu def auditive Bz-100.000.</t>
  </si>
  <si>
    <t>Expertize tehnice+DALI+PT+Audit energetic pt Îmbunatatirea infrastructurii educationale proiecte 2014-2020-Axa 10.1-scoli speciale -Lic.sp.pt def de vedere Bz-165.000; CSEI Bz-165.000; CSEI Rm S-165.000;</t>
  </si>
  <si>
    <t>Expertize tehnice+DALI+PT pt Eficientizare energetica proiecte 2014-2020-Axa 3-Spitalul jud de Urgenta Bz-85.000+Cladire dermato-venerice-45.000</t>
  </si>
  <si>
    <t>Cap 67.02</t>
  </si>
  <si>
    <t>Expertize tehnice+DALI+PT pt Dezv infrastructurii sanitare proiecte 2014-2020-Axa 8-Extindere si dotare UPU Spitalul jud de Urgenta Bz</t>
  </si>
  <si>
    <t>Documentatii tehnico-economica DALI+PT pt Restaurarea, conservarea si modernizarea Centrului turistic si cultural de interes regional-proiecte 2014-2020-Axa 5</t>
  </si>
  <si>
    <t>Documentatii tehnico-economica DALI+PT pt Consalidare, restaurare si dotare Biblioteca judeteana Buzau-proiecte 2014-2020-Axa 5</t>
  </si>
  <si>
    <t>Centrul judetean de cultura si arta -transfer de capital</t>
  </si>
  <si>
    <t>SF+PT pt Programul Operational Infrastructura Mare-POIM pt proiecte 2014-2020 Consolidarea managementului Siturilor Penteleu+Siriu</t>
  </si>
  <si>
    <t>Cap 68.02</t>
  </si>
  <si>
    <t>Asistenta sociala</t>
  </si>
  <si>
    <t>Expertize tehnice+DALI+PT+Audit energetic pt Eficientizare energetica proiecte 2014-2020-Axa 3-Complexe de serv pt copii+centre de recuperare aferente DGASPC</t>
  </si>
  <si>
    <t>DGASPC-proiect 2014-2020 Axa 8-Dezv infrastructurii sociale-aplicant DGASPC Bz</t>
  </si>
  <si>
    <t>la HCJ nr.______/2016</t>
  </si>
  <si>
    <t>Program 2016</t>
  </si>
  <si>
    <t>ESTIMARI</t>
  </si>
  <si>
    <t>Realizari până în 2014</t>
  </si>
  <si>
    <t>Executie 2015</t>
  </si>
  <si>
    <t>Reabilitare DJ 203L, km  43+150-50+000,Braiesti-Bratilesti-DJ203K (PNDL)</t>
  </si>
  <si>
    <t>Reabilitare DJ 203L, km 31+900-37+000,Bozioru-Lacu (PNDL)</t>
  </si>
  <si>
    <t>Reabilitare DJ 203L, km  37+000-43+150,Lacu-Braiesti (PNDL)</t>
  </si>
  <si>
    <t>Consolidare corp drum DJ 203L, km 17+200-43+150 Pirscov-Braiesti(PNDL)</t>
  </si>
  <si>
    <t>Reabilitare pod pe DJ 203K, km 127+500, Nehoiasu,jud.Buzau (PNDL)</t>
  </si>
  <si>
    <t>LEI</t>
  </si>
  <si>
    <t>Cap.  60.02</t>
  </si>
  <si>
    <t>Aparare</t>
  </si>
  <si>
    <t>Imobil-Centrul Militar Judetean -Transa II cumparare</t>
  </si>
  <si>
    <t>Modernizare DJ220, km 58+000-64+000, Batogu-Pardosi,L=6 km, jud Buzau (PNDL)</t>
  </si>
  <si>
    <t>Intocmit</t>
  </si>
  <si>
    <t>Sef Serv Buget</t>
  </si>
  <si>
    <t>Ec. Eliza Gheorghiu</t>
  </si>
  <si>
    <t>Reabilitare DC 69, Sibiciul de Sus-lim.com.Colti, oraş Patârlagele, jud,Buzau- BL</t>
  </si>
  <si>
    <t>Reabilitare DC 44 Sarânga, jud.Buzau-BL</t>
  </si>
  <si>
    <t>D</t>
  </si>
  <si>
    <t>Expertize tehnice+DALI+PT pt Imbunatatirea infrastructurii rutiere de importanta regionala -proiecte 2014-2020-Axa 6 -Stimularea mobilitatii la nivel regional prin modernizarea infrastructurii rutiere de transport pe tronsoanele: Robeasca-Vadu Pasii=500.000;Vintila Voda-Plaiul Nucului=500.000;Pietroasele-Breaza-Naieni=200.000.</t>
  </si>
  <si>
    <t>Impadurire terenuri degradate</t>
  </si>
  <si>
    <t>Servicii de elaborare Strategia de Dezvoltare Durabila si Planul de Actiuni ale Judetului Buzau-Cresterea eficientei energetice a imobilelor proprietate publica  a Judetului Buzau</t>
  </si>
  <si>
    <t>Servicii de elaborare Strategia de dezvoltare si promovare a turismului in judetul Buzau 2016-2020</t>
  </si>
  <si>
    <t>Executie lucrari de reabilitare structurala si functionala la Spitalul Judetean de Urgenta Buzau, Modernizare si extindere bloc operator, extindere UPU</t>
  </si>
  <si>
    <t>Cultura, recreere si religie</t>
  </si>
  <si>
    <t>Consiliul jud.-Executie lucrari izolare fonica a echipamentelor exterioare de climatizare pentru protectia vecinatatii la cladirea Muzeului judetean Buzau</t>
  </si>
  <si>
    <t>Expertize tehnice+DALI+PT pt Imbunatatirea infrastructurii rutiere de importanta regionala -proiecte 2014-2020-Axa 6 -Stimularea mobilitatii la nivel regional prin modernizarea infrastructurii rutiere de transport pe tronsoanele: Robeasca-Vadu Pasii=1.000.000; Vintila Voda-Plaiul Nucului=500.000;Pietroasele-Breaza-Naieni=200.000.</t>
  </si>
  <si>
    <t>Cap.  66.02</t>
  </si>
  <si>
    <t>Maternitatea Buzau-sectie exterioara a Spitalului judetean Buzau-dotari medicale si nemedicale</t>
  </si>
  <si>
    <t>Modernizare DJ 220, km 87+400-93+700 Valea Salciei-Sarulesti  (PNDL 10.000 +110 BL dir santier)</t>
  </si>
  <si>
    <t>Reabilitare DJ 203K, Gura Teghii-Nehoiaşu, jud.Buzau,km 116+000-127+600, (PNDL 1000+1000 BL)</t>
  </si>
  <si>
    <t>Modernizare DJ 203H km 16+000-25+500, Buda-Alexandru Odobescu -lim jud Vrancea,judetul Buzau BL</t>
  </si>
  <si>
    <t>Modernizare DJ 103P, tronson km 3+900-5+500, Chiojdu, judetul Buzau-BL</t>
  </si>
  <si>
    <t>Refacere DJ203G, Poiana Pinului, km 37+800,judetul Buzau-BL</t>
  </si>
  <si>
    <t>Restabilire circulatie si refacere DJ 204C, km 81+200 Sărulesti, judetul Buzau-BL</t>
  </si>
  <si>
    <t>Refacere si consolidare DJ 102F, km 19+500-25+500, Cănesti-Chiliile, judetul Buzau-BL</t>
  </si>
  <si>
    <t>Tema proiectare+Documentatii tehnico-economica DALI+PT pt Consalidare, restaurare si dotare Biblioteca judeteana Vasile Voiculescu Buzau-proiecte 2014-2020-Axa 5</t>
  </si>
  <si>
    <t>Reabilitare DJ 203K, Maracineni-Podu Muncii, km 38+000-75+000 (PNDL 15.000+755 BL PT+dirig santier)</t>
  </si>
  <si>
    <t>Lucrări execuţie Maternitatea Buzau (alimentare en.electrica etapa II)</t>
  </si>
  <si>
    <t>Reparatie capitala  pod peste pârâul Slanic pe DJ 203K, km 80+000, loc. Vintila Voda, jud. Buzau (PNDL 1000+500 BL)</t>
  </si>
  <si>
    <t>Licente, harti risc, etc</t>
  </si>
  <si>
    <t>Reparatie capitala  pod  peste râul Buzău pe DJ 203K, km 127+500, Nehoiasu ,jud.Buzau (PNDL 1000 +1000 BL)</t>
  </si>
  <si>
    <t>Reabilitare si modernizare DJ 203L, Cozieni -Bozioru-Braiesti,km 29+400-50+000,judetul Buzau(PNDL 5000+500 BL)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</si>
</sst>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"/>
    <numFmt numFmtId="180" formatCode="#.##0"/>
    <numFmt numFmtId="181" formatCode="#.##0_ ;\-#.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Courier New"/>
      <family val="3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6" fillId="32" borderId="17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0" fillId="32" borderId="15" xfId="0" applyFill="1" applyBorder="1" applyAlignment="1">
      <alignment horizontal="left" vertical="top" wrapText="1"/>
    </xf>
    <xf numFmtId="0" fontId="0" fillId="32" borderId="18" xfId="0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8" fillId="2" borderId="2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3" fontId="4" fillId="0" borderId="22" xfId="0" applyNumberFormat="1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 quotePrefix="1">
      <alignment horizontal="right" vertical="top" wrapText="1"/>
    </xf>
    <xf numFmtId="0" fontId="7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0" fillId="0" borderId="19" xfId="0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3" fontId="4" fillId="0" borderId="24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left" vertical="top" wrapText="1"/>
    </xf>
    <xf numFmtId="3" fontId="4" fillId="0" borderId="17" xfId="0" applyNumberFormat="1" applyFont="1" applyFill="1" applyBorder="1" applyAlignment="1">
      <alignment horizontal="right" vertical="top" wrapText="1"/>
    </xf>
    <xf numFmtId="3" fontId="4" fillId="0" borderId="24" xfId="0" applyNumberFormat="1" applyFont="1" applyBorder="1" applyAlignment="1">
      <alignment horizontal="right" vertical="top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 quotePrefix="1">
      <alignment horizontal="right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4" xfId="0" applyNumberFormat="1" applyFont="1" applyFill="1" applyBorder="1" applyAlignment="1">
      <alignment horizontal="right" vertical="top" wrapText="1"/>
    </xf>
    <xf numFmtId="3" fontId="0" fillId="0" borderId="19" xfId="0" applyNumberFormat="1" applyFill="1" applyBorder="1" applyAlignment="1">
      <alignment vertical="top"/>
    </xf>
    <xf numFmtId="3" fontId="0" fillId="0" borderId="24" xfId="0" applyNumberFormat="1" applyFill="1" applyBorder="1" applyAlignment="1">
      <alignment vertical="top"/>
    </xf>
    <xf numFmtId="3" fontId="4" fillId="0" borderId="12" xfId="0" applyNumberFormat="1" applyFont="1" applyFill="1" applyBorder="1" applyAlignment="1">
      <alignment horizontal="right" vertical="top" wrapText="1"/>
    </xf>
    <xf numFmtId="0" fontId="4" fillId="34" borderId="12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3" fontId="4" fillId="34" borderId="10" xfId="0" applyNumberFormat="1" applyFont="1" applyFill="1" applyBorder="1" applyAlignment="1">
      <alignment horizontal="right" vertical="top" wrapText="1"/>
    </xf>
    <xf numFmtId="0" fontId="4" fillId="34" borderId="19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horizontal="left" vertical="top" wrapText="1"/>
    </xf>
    <xf numFmtId="3" fontId="4" fillId="34" borderId="22" xfId="0" applyNumberFormat="1" applyFont="1" applyFill="1" applyBorder="1" applyAlignment="1">
      <alignment horizontal="right" vertical="top" wrapText="1"/>
    </xf>
    <xf numFmtId="0" fontId="4" fillId="34" borderId="22" xfId="0" applyFont="1" applyFill="1" applyBorder="1" applyAlignment="1">
      <alignment horizontal="left" vertical="top" wrapText="1"/>
    </xf>
    <xf numFmtId="3" fontId="4" fillId="34" borderId="15" xfId="0" applyNumberFormat="1" applyFont="1" applyFill="1" applyBorder="1" applyAlignment="1">
      <alignment horizontal="right" vertical="top" wrapText="1"/>
    </xf>
    <xf numFmtId="3" fontId="5" fillId="0" borderId="19" xfId="0" applyNumberFormat="1" applyFont="1" applyFill="1" applyBorder="1" applyAlignment="1">
      <alignment horizontal="right" vertical="top" wrapText="1"/>
    </xf>
    <xf numFmtId="3" fontId="5" fillId="0" borderId="22" xfId="0" applyNumberFormat="1" applyFont="1" applyFill="1" applyBorder="1" applyAlignment="1">
      <alignment horizontal="right" vertical="top" wrapText="1"/>
    </xf>
    <xf numFmtId="0" fontId="5" fillId="33" borderId="19" xfId="0" applyFont="1" applyFill="1" applyBorder="1" applyAlignment="1">
      <alignment horizontal="center" vertical="top" wrapText="1"/>
    </xf>
    <xf numFmtId="3" fontId="5" fillId="33" borderId="22" xfId="0" applyNumberFormat="1" applyFont="1" applyFill="1" applyBorder="1" applyAlignment="1" quotePrefix="1">
      <alignment horizontal="right" vertical="top" wrapText="1"/>
    </xf>
    <xf numFmtId="3" fontId="5" fillId="2" borderId="20" xfId="0" applyNumberFormat="1" applyFont="1" applyFill="1" applyBorder="1" applyAlignment="1">
      <alignment horizontal="right" vertical="top" wrapText="1"/>
    </xf>
    <xf numFmtId="0" fontId="5" fillId="33" borderId="22" xfId="0" applyFont="1" applyFill="1" applyBorder="1" applyAlignment="1">
      <alignment horizontal="left" vertical="top" wrapText="1"/>
    </xf>
    <xf numFmtId="3" fontId="5" fillId="33" borderId="22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3" fontId="5" fillId="0" borderId="22" xfId="0" applyNumberFormat="1" applyFont="1" applyFill="1" applyBorder="1" applyAlignment="1" quotePrefix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5" fillId="34" borderId="14" xfId="0" applyFont="1" applyFill="1" applyBorder="1" applyAlignment="1">
      <alignment horizontal="center" vertical="top" wrapText="1"/>
    </xf>
    <xf numFmtId="3" fontId="5" fillId="34" borderId="15" xfId="0" applyNumberFormat="1" applyFont="1" applyFill="1" applyBorder="1" applyAlignment="1">
      <alignment horizontal="right" vertical="top" wrapText="1"/>
    </xf>
    <xf numFmtId="0" fontId="5" fillId="35" borderId="13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3" fontId="5" fillId="35" borderId="13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3" fontId="5" fillId="0" borderId="22" xfId="0" applyNumberFormat="1" applyFont="1" applyFill="1" applyBorder="1" applyAlignment="1" quotePrefix="1">
      <alignment horizontal="right" vertical="top" wrapText="1"/>
    </xf>
    <xf numFmtId="0" fontId="7" fillId="0" borderId="13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3" fontId="0" fillId="0" borderId="22" xfId="0" applyNumberFormat="1" applyFill="1" applyBorder="1" applyAlignment="1">
      <alignment vertical="top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/>
    </xf>
    <xf numFmtId="0" fontId="6" fillId="36" borderId="13" xfId="0" applyFont="1" applyFill="1" applyBorder="1" applyAlignment="1">
      <alignment horizontal="center" vertical="top" wrapText="1"/>
    </xf>
    <xf numFmtId="0" fontId="6" fillId="36" borderId="29" xfId="0" applyFont="1" applyFill="1" applyBorder="1" applyAlignment="1">
      <alignment horizontal="left" vertical="top" wrapText="1"/>
    </xf>
    <xf numFmtId="0" fontId="6" fillId="36" borderId="13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horizontal="left" vertical="top" wrapText="1"/>
    </xf>
    <xf numFmtId="0" fontId="0" fillId="36" borderId="0" xfId="0" applyFill="1" applyBorder="1" applyAlignment="1">
      <alignment horizontal="left" vertical="top" wrapText="1"/>
    </xf>
    <xf numFmtId="0" fontId="4" fillId="36" borderId="14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left" vertical="top" wrapText="1"/>
    </xf>
    <xf numFmtId="3" fontId="5" fillId="36" borderId="10" xfId="0" applyNumberFormat="1" applyFont="1" applyFill="1" applyBorder="1" applyAlignment="1">
      <alignment horizontal="right" vertical="top" wrapText="1"/>
    </xf>
    <xf numFmtId="3" fontId="5" fillId="36" borderId="22" xfId="0" applyNumberFormat="1" applyFont="1" applyFill="1" applyBorder="1" applyAlignment="1">
      <alignment horizontal="right" vertical="top" wrapText="1"/>
    </xf>
    <xf numFmtId="3" fontId="5" fillId="36" borderId="19" xfId="0" applyNumberFormat="1" applyFont="1" applyFill="1" applyBorder="1" applyAlignment="1">
      <alignment horizontal="right" vertical="top" wrapText="1"/>
    </xf>
    <xf numFmtId="0" fontId="5" fillId="36" borderId="19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center" vertical="top" wrapText="1"/>
    </xf>
    <xf numFmtId="0" fontId="8" fillId="36" borderId="27" xfId="0" applyFont="1" applyFill="1" applyBorder="1" applyAlignment="1">
      <alignment horizontal="left" vertical="top" wrapText="1"/>
    </xf>
    <xf numFmtId="0" fontId="8" fillId="36" borderId="19" xfId="0" applyFont="1" applyFill="1" applyBorder="1" applyAlignment="1">
      <alignment horizontal="left" vertical="top" wrapText="1"/>
    </xf>
    <xf numFmtId="3" fontId="5" fillId="36" borderId="22" xfId="0" applyNumberFormat="1" applyFont="1" applyFill="1" applyBorder="1" applyAlignment="1">
      <alignment horizontal="right" vertical="top" wrapText="1"/>
    </xf>
    <xf numFmtId="3" fontId="5" fillId="36" borderId="19" xfId="0" applyNumberFormat="1" applyFont="1" applyFill="1" applyBorder="1" applyAlignment="1">
      <alignment horizontal="right" vertical="top" wrapText="1"/>
    </xf>
    <xf numFmtId="0" fontId="5" fillId="36" borderId="30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left" vertical="top" wrapText="1"/>
    </xf>
    <xf numFmtId="3" fontId="5" fillId="36" borderId="32" xfId="0" applyNumberFormat="1" applyFont="1" applyFill="1" applyBorder="1" applyAlignment="1">
      <alignment horizontal="right" vertical="top" wrapText="1"/>
    </xf>
    <xf numFmtId="3" fontId="5" fillId="36" borderId="30" xfId="0" applyNumberFormat="1" applyFont="1" applyFill="1" applyBorder="1" applyAlignment="1">
      <alignment horizontal="right" vertical="top" wrapText="1"/>
    </xf>
    <xf numFmtId="0" fontId="8" fillId="36" borderId="24" xfId="0" applyFont="1" applyFill="1" applyBorder="1" applyAlignment="1">
      <alignment horizontal="left" vertical="top" wrapText="1"/>
    </xf>
    <xf numFmtId="0" fontId="8" fillId="36" borderId="19" xfId="0" applyFont="1" applyFill="1" applyBorder="1" applyAlignment="1">
      <alignment horizontal="left" vertical="top" wrapText="1"/>
    </xf>
    <xf numFmtId="3" fontId="5" fillId="36" borderId="22" xfId="0" applyNumberFormat="1" applyFont="1" applyFill="1" applyBorder="1" applyAlignment="1" quotePrefix="1">
      <alignment horizontal="right" vertical="top" wrapText="1"/>
    </xf>
    <xf numFmtId="0" fontId="5" fillId="36" borderId="23" xfId="0" applyFont="1" applyFill="1" applyBorder="1" applyAlignment="1">
      <alignment horizontal="center" vertical="top" wrapText="1"/>
    </xf>
    <xf numFmtId="0" fontId="8" fillId="36" borderId="25" xfId="0" applyFont="1" applyFill="1" applyBorder="1" applyAlignment="1">
      <alignment horizontal="left" vertical="top" wrapText="1"/>
    </xf>
    <xf numFmtId="3" fontId="5" fillId="36" borderId="33" xfId="0" applyNumberFormat="1" applyFont="1" applyFill="1" applyBorder="1" applyAlignment="1">
      <alignment horizontal="right" vertical="top" wrapText="1"/>
    </xf>
    <xf numFmtId="3" fontId="5" fillId="36" borderId="20" xfId="0" applyNumberFormat="1" applyFont="1" applyFill="1" applyBorder="1" applyAlignment="1">
      <alignment horizontal="right" vertical="top" wrapText="1"/>
    </xf>
    <xf numFmtId="0" fontId="5" fillId="36" borderId="23" xfId="0" applyFont="1" applyFill="1" applyBorder="1" applyAlignment="1">
      <alignment horizontal="center" vertical="top" wrapText="1"/>
    </xf>
    <xf numFmtId="0" fontId="5" fillId="36" borderId="24" xfId="0" applyFont="1" applyFill="1" applyBorder="1" applyAlignment="1">
      <alignment horizontal="left" vertical="top" wrapText="1"/>
    </xf>
    <xf numFmtId="3" fontId="5" fillId="36" borderId="22" xfId="0" applyNumberFormat="1" applyFont="1" applyFill="1" applyBorder="1" applyAlignment="1" quotePrefix="1">
      <alignment horizontal="right" vertical="top" wrapText="1"/>
    </xf>
    <xf numFmtId="0" fontId="5" fillId="36" borderId="13" xfId="0" applyFont="1" applyFill="1" applyBorder="1" applyAlignment="1">
      <alignment horizontal="left" vertical="top" wrapText="1"/>
    </xf>
    <xf numFmtId="3" fontId="5" fillId="36" borderId="17" xfId="0" applyNumberFormat="1" applyFont="1" applyFill="1" applyBorder="1" applyAlignment="1">
      <alignment horizontal="right" vertical="top" wrapText="1"/>
    </xf>
    <xf numFmtId="3" fontId="5" fillId="36" borderId="13" xfId="0" applyNumberFormat="1" applyFont="1" applyFill="1" applyBorder="1" applyAlignment="1">
      <alignment horizontal="right" vertical="top" wrapText="1"/>
    </xf>
    <xf numFmtId="0" fontId="8" fillId="36" borderId="27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0" fontId="8" fillId="36" borderId="12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0" fillId="36" borderId="12" xfId="0" applyFill="1" applyBorder="1" applyAlignment="1">
      <alignment horizontal="center" vertical="top" wrapText="1"/>
    </xf>
    <xf numFmtId="0" fontId="0" fillId="36" borderId="26" xfId="0" applyFill="1" applyBorder="1" applyAlignment="1">
      <alignment horizontal="left" vertical="top" wrapText="1"/>
    </xf>
    <xf numFmtId="0" fontId="0" fillId="36" borderId="12" xfId="0" applyFill="1" applyBorder="1" applyAlignment="1">
      <alignment horizontal="left" vertical="top" wrapText="1"/>
    </xf>
    <xf numFmtId="0" fontId="6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3" fontId="5" fillId="37" borderId="10" xfId="0" applyNumberFormat="1" applyFont="1" applyFill="1" applyBorder="1" applyAlignment="1">
      <alignment horizontal="right" vertical="top" wrapText="1"/>
    </xf>
    <xf numFmtId="3" fontId="5" fillId="37" borderId="19" xfId="0" applyNumberFormat="1" applyFont="1" applyFill="1" applyBorder="1" applyAlignment="1">
      <alignment horizontal="right" vertical="top" wrapText="1"/>
    </xf>
    <xf numFmtId="0" fontId="5" fillId="38" borderId="19" xfId="0" applyFont="1" applyFill="1" applyBorder="1" applyAlignment="1">
      <alignment horizontal="center" vertical="top" wrapText="1"/>
    </xf>
    <xf numFmtId="0" fontId="5" fillId="38" borderId="19" xfId="0" applyFont="1" applyFill="1" applyBorder="1" applyAlignment="1">
      <alignment horizontal="left" vertical="top" wrapText="1"/>
    </xf>
    <xf numFmtId="3" fontId="5" fillId="38" borderId="19" xfId="0" applyNumberFormat="1" applyFont="1" applyFill="1" applyBorder="1" applyAlignment="1">
      <alignment horizontal="right" vertical="top" wrapText="1"/>
    </xf>
    <xf numFmtId="0" fontId="8" fillId="38" borderId="19" xfId="0" applyFont="1" applyFill="1" applyBorder="1" applyAlignment="1">
      <alignment horizontal="left" vertical="top" wrapText="1"/>
    </xf>
    <xf numFmtId="3" fontId="5" fillId="38" borderId="19" xfId="0" applyNumberFormat="1" applyFont="1" applyFill="1" applyBorder="1" applyAlignment="1">
      <alignment horizontal="right" vertical="top" wrapText="1"/>
    </xf>
    <xf numFmtId="0" fontId="5" fillId="38" borderId="30" xfId="0" applyFont="1" applyFill="1" applyBorder="1" applyAlignment="1">
      <alignment horizontal="center" vertical="top" wrapText="1"/>
    </xf>
    <xf numFmtId="0" fontId="5" fillId="38" borderId="30" xfId="0" applyFont="1" applyFill="1" applyBorder="1" applyAlignment="1">
      <alignment horizontal="left" vertical="top" wrapText="1"/>
    </xf>
    <xf numFmtId="3" fontId="5" fillId="38" borderId="30" xfId="0" applyNumberFormat="1" applyFont="1" applyFill="1" applyBorder="1" applyAlignment="1">
      <alignment horizontal="right" vertical="top" wrapText="1"/>
    </xf>
    <xf numFmtId="0" fontId="5" fillId="2" borderId="19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left" vertical="top" wrapText="1"/>
    </xf>
    <xf numFmtId="3" fontId="5" fillId="2" borderId="22" xfId="0" applyNumberFormat="1" applyFont="1" applyFill="1" applyBorder="1" applyAlignment="1" quotePrefix="1">
      <alignment horizontal="right" vertical="top" wrapText="1"/>
    </xf>
    <xf numFmtId="3" fontId="5" fillId="2" borderId="22" xfId="0" applyNumberFormat="1" applyFont="1" applyFill="1" applyBorder="1" applyAlignment="1" quotePrefix="1">
      <alignment horizontal="right" vertical="top" wrapText="1"/>
    </xf>
    <xf numFmtId="3" fontId="5" fillId="2" borderId="10" xfId="0" applyNumberFormat="1" applyFont="1" applyFill="1" applyBorder="1" applyAlignment="1">
      <alignment horizontal="right" vertical="top" wrapText="1"/>
    </xf>
    <xf numFmtId="0" fontId="8" fillId="2" borderId="19" xfId="0" applyFont="1" applyFill="1" applyBorder="1" applyAlignment="1">
      <alignment horizontal="left" vertical="top" wrapText="1"/>
    </xf>
    <xf numFmtId="3" fontId="5" fillId="2" borderId="19" xfId="0" applyNumberFormat="1" applyFont="1" applyFill="1" applyBorder="1" applyAlignment="1">
      <alignment horizontal="right" vertical="top" wrapText="1"/>
    </xf>
    <xf numFmtId="0" fontId="8" fillId="2" borderId="19" xfId="0" applyFont="1" applyFill="1" applyBorder="1" applyAlignment="1">
      <alignment horizontal="left" vertical="top" wrapText="1"/>
    </xf>
    <xf numFmtId="3" fontId="5" fillId="2" borderId="19" xfId="0" applyNumberFormat="1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3" fontId="5" fillId="2" borderId="10" xfId="0" applyNumberFormat="1" applyFont="1" applyFill="1" applyBorder="1" applyAlignment="1">
      <alignment horizontal="right" vertical="top" wrapText="1"/>
    </xf>
    <xf numFmtId="0" fontId="5" fillId="36" borderId="13" xfId="0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Fill="1" applyBorder="1" applyAlignment="1" quotePrefix="1">
      <alignment horizontal="right" vertical="top" wrapText="1"/>
    </xf>
    <xf numFmtId="3" fontId="4" fillId="0" borderId="17" xfId="0" applyNumberFormat="1" applyFont="1" applyFill="1" applyBorder="1" applyAlignment="1" quotePrefix="1">
      <alignment horizontal="right" vertical="top" wrapText="1"/>
    </xf>
    <xf numFmtId="3" fontId="4" fillId="0" borderId="17" xfId="0" applyNumberFormat="1" applyFont="1" applyFill="1" applyBorder="1" applyAlignment="1">
      <alignment horizontal="right" vertical="top" wrapText="1"/>
    </xf>
    <xf numFmtId="3" fontId="5" fillId="0" borderId="24" xfId="0" applyNumberFormat="1" applyFont="1" applyFill="1" applyBorder="1" applyAlignment="1" quotePrefix="1">
      <alignment horizontal="right" vertical="top" wrapText="1"/>
    </xf>
    <xf numFmtId="3" fontId="4" fillId="0" borderId="19" xfId="0" applyNumberFormat="1" applyFont="1" applyFill="1" applyBorder="1" applyAlignment="1" quotePrefix="1">
      <alignment horizontal="right" vertical="top" wrapText="1"/>
    </xf>
    <xf numFmtId="3" fontId="5" fillId="0" borderId="19" xfId="0" applyNumberFormat="1" applyFont="1" applyFill="1" applyBorder="1" applyAlignment="1" quotePrefix="1">
      <alignment horizontal="right" vertical="top" wrapText="1"/>
    </xf>
    <xf numFmtId="0" fontId="41" fillId="0" borderId="28" xfId="53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36" borderId="27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180975</xdr:rowOff>
    </xdr:from>
    <xdr:to>
      <xdr:col>8</xdr:col>
      <xdr:colOff>0</xdr:colOff>
      <xdr:row>5</xdr:row>
      <xdr:rowOff>57150</xdr:rowOff>
    </xdr:to>
    <xdr:pic>
      <xdr:nvPicPr>
        <xdr:cNvPr id="1" name="Picture 3" descr="Marca srac 9001 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809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0</xdr:row>
      <xdr:rowOff>0</xdr:rowOff>
    </xdr:from>
    <xdr:to>
      <xdr:col>8</xdr:col>
      <xdr:colOff>38100</xdr:colOff>
      <xdr:row>4</xdr:row>
      <xdr:rowOff>66675</xdr:rowOff>
    </xdr:to>
    <xdr:pic>
      <xdr:nvPicPr>
        <xdr:cNvPr id="2" name="Picture 3" descr="Marca srac 9001 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1800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180975</xdr:rowOff>
    </xdr:from>
    <xdr:to>
      <xdr:col>9</xdr:col>
      <xdr:colOff>0</xdr:colOff>
      <xdr:row>5</xdr:row>
      <xdr:rowOff>57150</xdr:rowOff>
    </xdr:to>
    <xdr:pic>
      <xdr:nvPicPr>
        <xdr:cNvPr id="1" name="Picture 3" descr="Marca srac 9001 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80975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jbuzau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jbuzau.ro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54">
      <selection activeCell="J62" sqref="J62"/>
    </sheetView>
  </sheetViews>
  <sheetFormatPr defaultColWidth="9.140625" defaultRowHeight="15"/>
  <cols>
    <col min="1" max="1" width="6.140625" style="4" customWidth="1"/>
    <col min="2" max="2" width="35.7109375" style="12" customWidth="1"/>
    <col min="3" max="3" width="20.140625" style="12" customWidth="1"/>
    <col min="4" max="4" width="19.57421875" style="12" customWidth="1"/>
    <col min="5" max="5" width="14.00390625" style="0" customWidth="1"/>
    <col min="6" max="6" width="11.140625" style="0" customWidth="1"/>
    <col min="7" max="7" width="11.00390625" style="0" customWidth="1"/>
    <col min="8" max="8" width="11.140625" style="0" customWidth="1"/>
  </cols>
  <sheetData>
    <row r="1" spans="2:8" ht="15">
      <c r="B1" s="195" t="s">
        <v>0</v>
      </c>
      <c r="C1" s="195"/>
      <c r="D1" s="195"/>
      <c r="E1" s="195"/>
      <c r="F1" s="195"/>
      <c r="G1" s="195"/>
      <c r="H1" s="195"/>
    </row>
    <row r="2" spans="2:8" ht="15">
      <c r="B2" s="196" t="s">
        <v>1</v>
      </c>
      <c r="C2" s="196"/>
      <c r="D2" s="196"/>
      <c r="E2" s="196"/>
      <c r="F2" s="196"/>
      <c r="G2" s="196"/>
      <c r="H2" s="196"/>
    </row>
    <row r="3" spans="2:8" ht="15">
      <c r="B3" s="197" t="s">
        <v>2</v>
      </c>
      <c r="C3" s="197"/>
      <c r="D3" s="197"/>
      <c r="E3" s="197"/>
      <c r="F3" s="197"/>
      <c r="G3" s="197"/>
      <c r="H3" s="197"/>
    </row>
    <row r="4" spans="2:8" ht="15">
      <c r="B4" s="198" t="s">
        <v>3</v>
      </c>
      <c r="C4" s="198"/>
      <c r="D4" s="198"/>
      <c r="E4" s="198"/>
      <c r="F4" s="198"/>
      <c r="G4" s="198"/>
      <c r="H4" s="198"/>
    </row>
    <row r="5" spans="2:8" ht="15">
      <c r="B5" s="193" t="s">
        <v>4</v>
      </c>
      <c r="C5" s="193"/>
      <c r="D5" s="193"/>
      <c r="E5" s="193"/>
      <c r="F5" s="193"/>
      <c r="G5" s="193"/>
      <c r="H5" s="193"/>
    </row>
    <row r="6" spans="1:10" ht="25.5" customHeight="1">
      <c r="A6" s="5"/>
      <c r="B6" s="194" t="s">
        <v>5</v>
      </c>
      <c r="C6" s="194"/>
      <c r="D6" s="194"/>
      <c r="E6" s="194"/>
      <c r="F6" s="194"/>
      <c r="G6" s="194"/>
      <c r="H6" s="194"/>
      <c r="I6" s="3"/>
      <c r="J6" s="3"/>
    </row>
    <row r="7" spans="7:9" ht="15">
      <c r="G7" s="200" t="s">
        <v>35</v>
      </c>
      <c r="H7" s="200"/>
      <c r="I7" s="107"/>
    </row>
    <row r="8" ht="15">
      <c r="G8" t="s">
        <v>100</v>
      </c>
    </row>
    <row r="9" spans="1:8" ht="15.75">
      <c r="A9" s="206" t="s">
        <v>36</v>
      </c>
      <c r="B9" s="206"/>
      <c r="C9" s="206"/>
      <c r="D9" s="206"/>
      <c r="E9" s="206"/>
      <c r="F9" s="206"/>
      <c r="G9" s="206"/>
      <c r="H9" s="206"/>
    </row>
    <row r="10" spans="1:8" ht="15.75">
      <c r="A10" s="207" t="s">
        <v>32</v>
      </c>
      <c r="B10" s="207"/>
      <c r="C10" s="207"/>
      <c r="D10" s="207"/>
      <c r="E10" s="207"/>
      <c r="F10" s="207"/>
      <c r="G10" s="207"/>
      <c r="H10" s="207"/>
    </row>
    <row r="11" spans="1:8" ht="16.5" thickBot="1">
      <c r="A11" s="153"/>
      <c r="B11" s="153"/>
      <c r="C11" s="153"/>
      <c r="D11" s="153"/>
      <c r="E11" s="153"/>
      <c r="F11" s="153"/>
      <c r="G11" s="153"/>
      <c r="H11" s="153" t="s">
        <v>110</v>
      </c>
    </row>
    <row r="12" spans="1:8" ht="15.75" customHeight="1" thickBot="1">
      <c r="A12" s="108"/>
      <c r="B12" s="109"/>
      <c r="C12" s="110"/>
      <c r="D12" s="110"/>
      <c r="E12" s="208" t="s">
        <v>101</v>
      </c>
      <c r="F12" s="203" t="s">
        <v>102</v>
      </c>
      <c r="G12" s="204"/>
      <c r="H12" s="205"/>
    </row>
    <row r="13" spans="1:8" ht="9" customHeight="1">
      <c r="A13" s="111" t="s">
        <v>6</v>
      </c>
      <c r="B13" s="112" t="s">
        <v>7</v>
      </c>
      <c r="C13" s="111"/>
      <c r="D13" s="111"/>
      <c r="E13" s="209"/>
      <c r="F13" s="113"/>
      <c r="G13" s="114"/>
      <c r="H13" s="114"/>
    </row>
    <row r="14" spans="1:8" ht="23.25" customHeight="1" hidden="1" thickBot="1">
      <c r="A14" s="115"/>
      <c r="B14" s="116"/>
      <c r="C14" s="117"/>
      <c r="D14" s="117"/>
      <c r="E14" s="209"/>
      <c r="F14" s="113"/>
      <c r="G14" s="113"/>
      <c r="H14" s="113"/>
    </row>
    <row r="15" spans="1:8" ht="11.25" customHeight="1">
      <c r="A15" s="115"/>
      <c r="B15" s="118"/>
      <c r="C15" s="119" t="s">
        <v>103</v>
      </c>
      <c r="D15" s="119" t="s">
        <v>104</v>
      </c>
      <c r="E15" s="209"/>
      <c r="F15" s="113">
        <v>2017</v>
      </c>
      <c r="G15" s="113">
        <v>2018</v>
      </c>
      <c r="H15" s="113">
        <v>2019</v>
      </c>
    </row>
    <row r="16" spans="1:8" ht="14.25" customHeight="1" thickBot="1">
      <c r="A16" s="154"/>
      <c r="B16" s="155"/>
      <c r="C16" s="156"/>
      <c r="D16" s="156"/>
      <c r="E16" s="210"/>
      <c r="F16" s="157"/>
      <c r="G16" s="157"/>
      <c r="H16" s="157"/>
    </row>
    <row r="17" spans="1:8" ht="12" customHeight="1" thickBot="1">
      <c r="A17" s="51">
        <v>0</v>
      </c>
      <c r="B17" s="96">
        <v>1</v>
      </c>
      <c r="C17" s="51">
        <v>2</v>
      </c>
      <c r="D17" s="51">
        <v>3</v>
      </c>
      <c r="E17" s="95">
        <v>4</v>
      </c>
      <c r="F17" s="51">
        <v>5</v>
      </c>
      <c r="G17" s="95">
        <v>6</v>
      </c>
      <c r="H17" s="95">
        <v>7</v>
      </c>
    </row>
    <row r="18" spans="1:8" ht="15.75" thickBot="1">
      <c r="A18" s="120"/>
      <c r="B18" s="121" t="s">
        <v>8</v>
      </c>
      <c r="C18" s="124">
        <f aca="true" t="shared" si="0" ref="C18:H18">C19+C30+C58+C81</f>
        <v>7015434</v>
      </c>
      <c r="D18" s="122">
        <f t="shared" si="0"/>
        <v>12111202</v>
      </c>
      <c r="E18" s="122">
        <f t="shared" si="0"/>
        <v>94634000</v>
      </c>
      <c r="F18" s="122">
        <f t="shared" si="0"/>
        <v>60000000</v>
      </c>
      <c r="G18" s="122">
        <f t="shared" si="0"/>
        <v>60000000</v>
      </c>
      <c r="H18" s="122">
        <f t="shared" si="0"/>
        <v>60000000</v>
      </c>
    </row>
    <row r="19" spans="1:8" ht="14.25" customHeight="1" thickBot="1">
      <c r="A19" s="120" t="s">
        <v>9</v>
      </c>
      <c r="B19" s="121" t="s">
        <v>10</v>
      </c>
      <c r="C19" s="124">
        <f aca="true" t="shared" si="1" ref="C19:H19">C20+C22+C24</f>
        <v>7015434</v>
      </c>
      <c r="D19" s="123">
        <f t="shared" si="1"/>
        <v>12111202</v>
      </c>
      <c r="E19" s="123">
        <f t="shared" si="1"/>
        <v>49650000</v>
      </c>
      <c r="F19" s="124">
        <f t="shared" si="1"/>
        <v>45000000</v>
      </c>
      <c r="G19" s="124">
        <f t="shared" si="1"/>
        <v>45000000</v>
      </c>
      <c r="H19" s="124">
        <f t="shared" si="1"/>
        <v>45000000</v>
      </c>
    </row>
    <row r="20" spans="1:8" ht="24.75" customHeight="1" thickBot="1">
      <c r="A20" s="125" t="s">
        <v>24</v>
      </c>
      <c r="B20" s="126" t="s">
        <v>11</v>
      </c>
      <c r="C20" s="124">
        <f aca="true" t="shared" si="2" ref="C20:H20">SUM(C21:C21)</f>
        <v>2933697</v>
      </c>
      <c r="D20" s="123">
        <f t="shared" si="2"/>
        <v>1623632</v>
      </c>
      <c r="E20" s="123">
        <f t="shared" si="2"/>
        <v>1250000</v>
      </c>
      <c r="F20" s="124">
        <f t="shared" si="2"/>
        <v>0</v>
      </c>
      <c r="G20" s="124">
        <f t="shared" si="2"/>
        <v>0</v>
      </c>
      <c r="H20" s="124">
        <f t="shared" si="2"/>
        <v>0</v>
      </c>
    </row>
    <row r="21" spans="1:8" ht="27.75" customHeight="1" thickBot="1">
      <c r="A21" s="6">
        <v>1</v>
      </c>
      <c r="B21" s="97" t="s">
        <v>140</v>
      </c>
      <c r="C21" s="186">
        <v>2933697</v>
      </c>
      <c r="D21" s="62">
        <v>1623632</v>
      </c>
      <c r="E21" s="62">
        <v>1250000</v>
      </c>
      <c r="F21" s="62"/>
      <c r="G21" s="62"/>
      <c r="H21" s="62"/>
    </row>
    <row r="22" spans="1:8" ht="24" customHeight="1" thickBot="1">
      <c r="A22" s="128" t="s">
        <v>17</v>
      </c>
      <c r="B22" s="129" t="s">
        <v>23</v>
      </c>
      <c r="C22" s="131">
        <f aca="true" t="shared" si="3" ref="C22:H22">C23</f>
        <v>2424598</v>
      </c>
      <c r="D22" s="131">
        <f t="shared" si="3"/>
        <v>4861</v>
      </c>
      <c r="E22" s="131">
        <f t="shared" si="3"/>
        <v>585000</v>
      </c>
      <c r="F22" s="132">
        <f t="shared" si="3"/>
        <v>0</v>
      </c>
      <c r="G22" s="132">
        <f t="shared" si="3"/>
        <v>0</v>
      </c>
      <c r="H22" s="132">
        <f t="shared" si="3"/>
        <v>0</v>
      </c>
    </row>
    <row r="23" spans="1:8" ht="25.5" customHeight="1" thickBot="1">
      <c r="A23" s="22">
        <v>1</v>
      </c>
      <c r="B23" s="54" t="s">
        <v>122</v>
      </c>
      <c r="C23" s="186">
        <v>2424598</v>
      </c>
      <c r="D23" s="63">
        <v>4861</v>
      </c>
      <c r="E23" s="63">
        <v>585000</v>
      </c>
      <c r="F23" s="64"/>
      <c r="G23" s="64"/>
      <c r="H23" s="64">
        <v>0</v>
      </c>
    </row>
    <row r="24" spans="1:8" ht="27" customHeight="1" thickBot="1">
      <c r="A24" s="133" t="s">
        <v>42</v>
      </c>
      <c r="B24" s="134" t="s">
        <v>14</v>
      </c>
      <c r="C24" s="135">
        <f aca="true" t="shared" si="4" ref="C24:H24">SUM(C25:C29)</f>
        <v>1657139</v>
      </c>
      <c r="D24" s="135">
        <f t="shared" si="4"/>
        <v>10482709</v>
      </c>
      <c r="E24" s="135">
        <f t="shared" si="4"/>
        <v>47815000</v>
      </c>
      <c r="F24" s="136">
        <f t="shared" si="4"/>
        <v>45000000</v>
      </c>
      <c r="G24" s="136">
        <f t="shared" si="4"/>
        <v>45000000</v>
      </c>
      <c r="H24" s="136">
        <f t="shared" si="4"/>
        <v>45000000</v>
      </c>
    </row>
    <row r="25" spans="1:8" ht="35.25" customHeight="1" thickBot="1">
      <c r="A25" s="27">
        <v>1</v>
      </c>
      <c r="B25" s="52" t="s">
        <v>131</v>
      </c>
      <c r="C25" s="28">
        <v>57371</v>
      </c>
      <c r="D25" s="26">
        <v>5260448</v>
      </c>
      <c r="E25" s="26">
        <v>10110000</v>
      </c>
      <c r="F25" s="28">
        <v>10000000</v>
      </c>
      <c r="G25" s="28">
        <v>10000000</v>
      </c>
      <c r="H25" s="28">
        <v>10000000</v>
      </c>
    </row>
    <row r="26" spans="1:8" ht="35.25" customHeight="1" thickBot="1">
      <c r="A26" s="27">
        <v>2</v>
      </c>
      <c r="B26" s="52" t="s">
        <v>58</v>
      </c>
      <c r="C26" s="28">
        <v>170617</v>
      </c>
      <c r="D26" s="26">
        <v>3444933</v>
      </c>
      <c r="E26" s="26">
        <v>10200000</v>
      </c>
      <c r="F26" s="28">
        <v>10000000</v>
      </c>
      <c r="G26" s="28">
        <v>10000000</v>
      </c>
      <c r="H26" s="28">
        <v>10000000</v>
      </c>
    </row>
    <row r="27" spans="1:8" ht="35.25" customHeight="1" thickBot="1">
      <c r="A27" s="27">
        <v>3</v>
      </c>
      <c r="B27" s="52" t="s">
        <v>139</v>
      </c>
      <c r="C27" s="28">
        <v>170688</v>
      </c>
      <c r="D27" s="26"/>
      <c r="E27" s="26">
        <v>15755000</v>
      </c>
      <c r="F27" s="28">
        <v>15000000</v>
      </c>
      <c r="G27" s="28">
        <v>15000000</v>
      </c>
      <c r="H27" s="28">
        <v>15000000</v>
      </c>
    </row>
    <row r="28" spans="1:8" ht="24" customHeight="1" thickBot="1">
      <c r="A28" s="27">
        <v>4</v>
      </c>
      <c r="B28" s="52" t="s">
        <v>60</v>
      </c>
      <c r="C28" s="28">
        <v>5476</v>
      </c>
      <c r="D28" s="26">
        <v>59066</v>
      </c>
      <c r="E28" s="26">
        <v>10400000</v>
      </c>
      <c r="F28" s="28">
        <v>10000000</v>
      </c>
      <c r="G28" s="28">
        <v>10000000</v>
      </c>
      <c r="H28" s="28">
        <v>10000000</v>
      </c>
    </row>
    <row r="29" spans="1:8" ht="34.5" customHeight="1" thickBot="1">
      <c r="A29" s="35">
        <v>5</v>
      </c>
      <c r="B29" s="36" t="s">
        <v>75</v>
      </c>
      <c r="C29" s="28">
        <v>1252987</v>
      </c>
      <c r="D29" s="26">
        <v>1718262</v>
      </c>
      <c r="E29" s="26">
        <v>1350000</v>
      </c>
      <c r="F29" s="26"/>
      <c r="G29" s="26"/>
      <c r="H29" s="26"/>
    </row>
    <row r="30" spans="1:8" ht="17.25" customHeight="1" thickBot="1">
      <c r="A30" s="125" t="s">
        <v>21</v>
      </c>
      <c r="B30" s="137" t="s">
        <v>22</v>
      </c>
      <c r="C30" s="138"/>
      <c r="D30" s="138"/>
      <c r="E30" s="139">
        <f>E31+E39+E35+E37</f>
        <v>34749000</v>
      </c>
      <c r="F30" s="139">
        <f>F31+F39+F35+F37</f>
        <v>15000000</v>
      </c>
      <c r="G30" s="139">
        <f>G31+G39+G35+G37</f>
        <v>15000000</v>
      </c>
      <c r="H30" s="139">
        <f>H31+H39+H35+H37</f>
        <v>15000000</v>
      </c>
    </row>
    <row r="31" spans="1:8" ht="29.25" customHeight="1" thickBot="1">
      <c r="A31" s="140" t="s">
        <v>61</v>
      </c>
      <c r="B31" s="141" t="s">
        <v>62</v>
      </c>
      <c r="C31" s="138"/>
      <c r="D31" s="138"/>
      <c r="E31" s="142">
        <f>E32+E33+E34</f>
        <v>685000</v>
      </c>
      <c r="F31" s="143">
        <f>F32+F33+F34</f>
        <v>0</v>
      </c>
      <c r="G31" s="143">
        <f>G32+G33+G34</f>
        <v>0</v>
      </c>
      <c r="H31" s="143">
        <f>H32+H33+H34</f>
        <v>0</v>
      </c>
    </row>
    <row r="32" spans="1:8" ht="29.25" customHeight="1" thickBot="1">
      <c r="A32" s="34">
        <v>1</v>
      </c>
      <c r="B32" s="98" t="s">
        <v>63</v>
      </c>
      <c r="C32" s="53"/>
      <c r="D32" s="53"/>
      <c r="E32" s="101">
        <v>100000</v>
      </c>
      <c r="F32" s="65"/>
      <c r="G32" s="65"/>
      <c r="H32" s="65"/>
    </row>
    <row r="33" spans="1:8" ht="25.5" customHeight="1" thickBot="1">
      <c r="A33" s="34">
        <v>2</v>
      </c>
      <c r="B33" s="98" t="s">
        <v>64</v>
      </c>
      <c r="C33" s="53"/>
      <c r="D33" s="53"/>
      <c r="E33" s="101">
        <v>135000</v>
      </c>
      <c r="F33" s="66"/>
      <c r="G33" s="65"/>
      <c r="H33" s="65"/>
    </row>
    <row r="34" spans="1:8" ht="21" customHeight="1" thickBot="1">
      <c r="A34" s="34">
        <v>3</v>
      </c>
      <c r="B34" s="98" t="s">
        <v>65</v>
      </c>
      <c r="C34" s="53"/>
      <c r="D34" s="53"/>
      <c r="E34" s="101">
        <v>450000</v>
      </c>
      <c r="F34" s="66"/>
      <c r="G34" s="65"/>
      <c r="H34" s="65"/>
    </row>
    <row r="35" spans="1:8" ht="25.5" customHeight="1" thickBot="1">
      <c r="A35" s="128" t="s">
        <v>48</v>
      </c>
      <c r="B35" s="137" t="s">
        <v>45</v>
      </c>
      <c r="C35" s="138"/>
      <c r="D35" s="138"/>
      <c r="E35" s="146">
        <f>E36</f>
        <v>4800000</v>
      </c>
      <c r="F35" s="146"/>
      <c r="G35" s="146"/>
      <c r="H35" s="146"/>
    </row>
    <row r="36" spans="1:8" ht="54" customHeight="1" thickBot="1">
      <c r="A36" s="83">
        <v>1</v>
      </c>
      <c r="B36" s="99" t="s">
        <v>125</v>
      </c>
      <c r="C36" s="103"/>
      <c r="D36" s="103"/>
      <c r="E36" s="187">
        <v>4800000</v>
      </c>
      <c r="F36" s="93"/>
      <c r="G36" s="93"/>
      <c r="H36" s="93"/>
    </row>
    <row r="37" spans="1:8" ht="29.25" customHeight="1" thickBot="1">
      <c r="A37" s="128" t="s">
        <v>90</v>
      </c>
      <c r="B37" s="137" t="s">
        <v>126</v>
      </c>
      <c r="C37" s="138"/>
      <c r="D37" s="138"/>
      <c r="E37" s="146">
        <f>E38</f>
        <v>54000</v>
      </c>
      <c r="F37" s="146"/>
      <c r="G37" s="146"/>
      <c r="H37" s="146"/>
    </row>
    <row r="38" spans="1:8" ht="51.75" customHeight="1" thickBot="1">
      <c r="A38" s="83">
        <v>1</v>
      </c>
      <c r="B38" s="99" t="s">
        <v>127</v>
      </c>
      <c r="C38" s="103"/>
      <c r="D38" s="103"/>
      <c r="E38" s="191">
        <v>54000</v>
      </c>
      <c r="F38" s="190"/>
      <c r="G38" s="192"/>
      <c r="H38" s="192"/>
    </row>
    <row r="39" spans="1:8" ht="25.5" customHeight="1" thickBot="1">
      <c r="A39" s="144" t="s">
        <v>26</v>
      </c>
      <c r="B39" s="141" t="s">
        <v>14</v>
      </c>
      <c r="C39" s="138"/>
      <c r="D39" s="138"/>
      <c r="E39" s="142">
        <f>SUM(E40:E57)</f>
        <v>29210000</v>
      </c>
      <c r="F39" s="143">
        <f>SUM(F40:F57)</f>
        <v>15000000</v>
      </c>
      <c r="G39" s="143">
        <f>SUM(G40:G57)</f>
        <v>15000000</v>
      </c>
      <c r="H39" s="143">
        <f>SUM(H40:H57)</f>
        <v>15000000</v>
      </c>
    </row>
    <row r="40" spans="1:8" ht="39.75" customHeight="1" thickBot="1">
      <c r="A40" s="35">
        <v>1</v>
      </c>
      <c r="B40" s="36" t="s">
        <v>144</v>
      </c>
      <c r="C40" s="60"/>
      <c r="D40" s="60"/>
      <c r="E40" s="26">
        <v>5500000</v>
      </c>
      <c r="F40" s="26">
        <v>5000000</v>
      </c>
      <c r="G40" s="26">
        <v>5000000</v>
      </c>
      <c r="H40" s="26">
        <v>5000000</v>
      </c>
    </row>
    <row r="41" spans="1:8" ht="25.5" customHeight="1" thickBot="1">
      <c r="A41" s="35">
        <v>2</v>
      </c>
      <c r="B41" s="36" t="s">
        <v>67</v>
      </c>
      <c r="C41" s="60"/>
      <c r="D41" s="60"/>
      <c r="E41" s="26">
        <v>1000000</v>
      </c>
      <c r="F41" s="26">
        <v>1000000</v>
      </c>
      <c r="G41" s="26">
        <v>1000000</v>
      </c>
      <c r="H41" s="26">
        <v>1000000</v>
      </c>
    </row>
    <row r="42" spans="1:8" ht="25.5" customHeight="1" thickBot="1">
      <c r="A42" s="35">
        <v>3</v>
      </c>
      <c r="B42" s="36" t="s">
        <v>68</v>
      </c>
      <c r="C42" s="60"/>
      <c r="D42" s="60"/>
      <c r="E42" s="26">
        <v>1000000</v>
      </c>
      <c r="F42" s="26">
        <v>1000000</v>
      </c>
      <c r="G42" s="26">
        <v>1000000</v>
      </c>
      <c r="H42" s="26">
        <v>1000000</v>
      </c>
    </row>
    <row r="43" spans="1:8" ht="37.5" customHeight="1" thickBot="1">
      <c r="A43" s="35">
        <v>4</v>
      </c>
      <c r="B43" s="36" t="s">
        <v>69</v>
      </c>
      <c r="C43" s="60"/>
      <c r="D43" s="60"/>
      <c r="E43" s="26">
        <v>1000000</v>
      </c>
      <c r="F43" s="26">
        <v>1000000</v>
      </c>
      <c r="G43" s="26">
        <v>1000000</v>
      </c>
      <c r="H43" s="26">
        <v>1000000</v>
      </c>
    </row>
    <row r="44" spans="1:8" ht="37.5" customHeight="1" thickBot="1">
      <c r="A44" s="35">
        <v>5</v>
      </c>
      <c r="B44" s="36" t="s">
        <v>70</v>
      </c>
      <c r="C44" s="60"/>
      <c r="D44" s="60"/>
      <c r="E44" s="26">
        <v>1000000</v>
      </c>
      <c r="F44" s="26">
        <v>1000000</v>
      </c>
      <c r="G44" s="26">
        <v>1000000</v>
      </c>
      <c r="H44" s="26">
        <v>1000000</v>
      </c>
    </row>
    <row r="45" spans="1:8" ht="37.5" customHeight="1" thickBot="1">
      <c r="A45" s="35">
        <v>6</v>
      </c>
      <c r="B45" s="36" t="s">
        <v>71</v>
      </c>
      <c r="C45" s="60"/>
      <c r="D45" s="60"/>
      <c r="E45" s="26">
        <v>1000000</v>
      </c>
      <c r="F45" s="26">
        <v>1000000</v>
      </c>
      <c r="G45" s="26">
        <v>1000000</v>
      </c>
      <c r="H45" s="26">
        <v>1000000</v>
      </c>
    </row>
    <row r="46" spans="1:8" ht="39" customHeight="1" thickBot="1">
      <c r="A46" s="35">
        <v>7</v>
      </c>
      <c r="B46" s="36" t="s">
        <v>132</v>
      </c>
      <c r="C46" s="60"/>
      <c r="D46" s="60"/>
      <c r="E46" s="26">
        <v>2000000</v>
      </c>
      <c r="F46" s="26">
        <v>1000000</v>
      </c>
      <c r="G46" s="26">
        <v>1000000</v>
      </c>
      <c r="H46" s="26">
        <v>1000000</v>
      </c>
    </row>
    <row r="47" spans="1:8" ht="24.75" customHeight="1" thickBot="1">
      <c r="A47" s="35">
        <v>8</v>
      </c>
      <c r="B47" s="36" t="s">
        <v>72</v>
      </c>
      <c r="C47" s="60"/>
      <c r="D47" s="60"/>
      <c r="E47" s="26">
        <v>1000000</v>
      </c>
      <c r="F47" s="26">
        <v>1000000</v>
      </c>
      <c r="G47" s="26">
        <v>1000000</v>
      </c>
      <c r="H47" s="26">
        <v>1000000</v>
      </c>
    </row>
    <row r="48" spans="1:8" ht="25.5" customHeight="1" thickBot="1">
      <c r="A48" s="35">
        <v>9</v>
      </c>
      <c r="B48" s="36" t="s">
        <v>114</v>
      </c>
      <c r="C48" s="60"/>
      <c r="D48" s="60"/>
      <c r="E48" s="26">
        <v>1000000</v>
      </c>
      <c r="F48" s="26">
        <v>1000000</v>
      </c>
      <c r="G48" s="26">
        <v>1000000</v>
      </c>
      <c r="H48" s="26">
        <v>1000000</v>
      </c>
    </row>
    <row r="49" spans="1:8" ht="37.5" customHeight="1" thickBot="1">
      <c r="A49" s="35">
        <v>10</v>
      </c>
      <c r="B49" s="36" t="s">
        <v>141</v>
      </c>
      <c r="C49" s="60"/>
      <c r="D49" s="60"/>
      <c r="E49" s="26">
        <v>1500000</v>
      </c>
      <c r="F49" s="26">
        <v>1000000</v>
      </c>
      <c r="G49" s="26">
        <v>1000000</v>
      </c>
      <c r="H49" s="26">
        <v>1000000</v>
      </c>
    </row>
    <row r="50" spans="1:8" ht="37.5" customHeight="1" thickBot="1">
      <c r="A50" s="35">
        <v>11</v>
      </c>
      <c r="B50" s="36" t="s">
        <v>143</v>
      </c>
      <c r="C50" s="60"/>
      <c r="D50" s="60"/>
      <c r="E50" s="26">
        <v>2000000</v>
      </c>
      <c r="F50" s="26">
        <v>1000000</v>
      </c>
      <c r="G50" s="26">
        <v>1000000</v>
      </c>
      <c r="H50" s="26">
        <v>1000000</v>
      </c>
    </row>
    <row r="51" spans="1:8" ht="39" customHeight="1" thickBot="1">
      <c r="A51" s="35">
        <v>12</v>
      </c>
      <c r="B51" s="36" t="s">
        <v>133</v>
      </c>
      <c r="C51" s="60"/>
      <c r="D51" s="60"/>
      <c r="E51" s="26">
        <v>3410000</v>
      </c>
      <c r="F51" s="26"/>
      <c r="G51" s="26"/>
      <c r="H51" s="26"/>
    </row>
    <row r="52" spans="1:8" ht="33.75" customHeight="1" thickBot="1">
      <c r="A52" s="35">
        <v>13</v>
      </c>
      <c r="B52" s="36" t="s">
        <v>118</v>
      </c>
      <c r="C52" s="60"/>
      <c r="D52" s="60"/>
      <c r="E52" s="26">
        <v>0</v>
      </c>
      <c r="F52" s="26"/>
      <c r="G52" s="26"/>
      <c r="H52" s="26"/>
    </row>
    <row r="53" spans="1:8" ht="23.25" customHeight="1" thickBot="1">
      <c r="A53" s="35">
        <v>14</v>
      </c>
      <c r="B53" s="36" t="s">
        <v>119</v>
      </c>
      <c r="C53" s="60"/>
      <c r="D53" s="60"/>
      <c r="E53" s="26">
        <v>0</v>
      </c>
      <c r="F53" s="26"/>
      <c r="G53" s="26"/>
      <c r="H53" s="26"/>
    </row>
    <row r="54" spans="1:8" ht="28.5" customHeight="1" thickBot="1">
      <c r="A54" s="35">
        <v>15</v>
      </c>
      <c r="B54" s="36" t="s">
        <v>134</v>
      </c>
      <c r="C54" s="60"/>
      <c r="D54" s="60"/>
      <c r="E54" s="26">
        <v>1500000</v>
      </c>
      <c r="F54" s="26"/>
      <c r="G54" s="26"/>
      <c r="H54" s="26"/>
    </row>
    <row r="55" spans="1:8" ht="28.5" customHeight="1" thickBot="1">
      <c r="A55" s="35">
        <v>16</v>
      </c>
      <c r="B55" s="36" t="s">
        <v>137</v>
      </c>
      <c r="C55" s="60"/>
      <c r="D55" s="60"/>
      <c r="E55" s="26">
        <v>2400000</v>
      </c>
      <c r="F55" s="26"/>
      <c r="G55" s="26"/>
      <c r="H55" s="26"/>
    </row>
    <row r="56" spans="1:8" ht="28.5" customHeight="1" thickBot="1">
      <c r="A56" s="35">
        <v>17</v>
      </c>
      <c r="B56" s="36" t="s">
        <v>136</v>
      </c>
      <c r="C56" s="60"/>
      <c r="D56" s="60"/>
      <c r="E56" s="26">
        <v>2500000</v>
      </c>
      <c r="F56" s="26"/>
      <c r="G56" s="26"/>
      <c r="H56" s="26"/>
    </row>
    <row r="57" spans="1:8" ht="28.5" customHeight="1" thickBot="1">
      <c r="A57" s="35">
        <v>18</v>
      </c>
      <c r="B57" s="36" t="s">
        <v>135</v>
      </c>
      <c r="C57" s="60"/>
      <c r="D57" s="60"/>
      <c r="E57" s="26">
        <v>1400000</v>
      </c>
      <c r="F57" s="26"/>
      <c r="G57" s="26"/>
      <c r="H57" s="26"/>
    </row>
    <row r="58" spans="1:8" ht="15.75" thickBot="1">
      <c r="A58" s="125" t="s">
        <v>15</v>
      </c>
      <c r="B58" s="145" t="s">
        <v>16</v>
      </c>
      <c r="C58" s="127"/>
      <c r="D58" s="127"/>
      <c r="E58" s="123">
        <f>E59+E65+E71+E74+E77+E79+E68</f>
        <v>5165000</v>
      </c>
      <c r="F58" s="123">
        <f>F59+F65+F71+F74+F77+F79+F68</f>
        <v>0</v>
      </c>
      <c r="G58" s="123">
        <f>G59+G65+G71+G74+G77+G79+G68</f>
        <v>0</v>
      </c>
      <c r="H58" s="123">
        <f>H59+H65+H71+H74+H77+H79+H68</f>
        <v>0</v>
      </c>
    </row>
    <row r="59" spans="1:8" ht="29.25" customHeight="1" thickBot="1">
      <c r="A59" s="125" t="s">
        <v>40</v>
      </c>
      <c r="B59" s="137" t="s">
        <v>41</v>
      </c>
      <c r="C59" s="138"/>
      <c r="D59" s="138"/>
      <c r="E59" s="139">
        <f>E60+E61+E62+E63+E64</f>
        <v>520000</v>
      </c>
      <c r="F59" s="139">
        <f>F60+F61+F62+F63</f>
        <v>0</v>
      </c>
      <c r="G59" s="139">
        <f>G60+G61+G62+G63</f>
        <v>0</v>
      </c>
      <c r="H59" s="139">
        <f>H60+H61+H62+H63</f>
        <v>0</v>
      </c>
    </row>
    <row r="60" spans="1:8" ht="40.5" customHeight="1" thickBot="1">
      <c r="A60" s="29">
        <v>1</v>
      </c>
      <c r="B60" s="36" t="s">
        <v>46</v>
      </c>
      <c r="C60" s="60"/>
      <c r="D60" s="60"/>
      <c r="E60" s="30">
        <v>100000</v>
      </c>
      <c r="F60" s="30"/>
      <c r="G60" s="30"/>
      <c r="H60" s="30"/>
    </row>
    <row r="61" spans="1:8" ht="24.75" customHeight="1" thickBot="1">
      <c r="A61" s="29">
        <v>2</v>
      </c>
      <c r="B61" s="36" t="s">
        <v>47</v>
      </c>
      <c r="C61" s="60"/>
      <c r="D61" s="60"/>
      <c r="E61" s="30">
        <v>100000</v>
      </c>
      <c r="F61" s="30"/>
      <c r="G61" s="30"/>
      <c r="H61" s="30"/>
    </row>
    <row r="62" spans="1:8" ht="63.75" customHeight="1" thickBot="1">
      <c r="A62" s="29">
        <v>3</v>
      </c>
      <c r="B62" s="36" t="s">
        <v>123</v>
      </c>
      <c r="C62" s="60"/>
      <c r="D62" s="60"/>
      <c r="E62" s="30">
        <v>60000</v>
      </c>
      <c r="F62" s="30"/>
      <c r="G62" s="30"/>
      <c r="H62" s="30"/>
    </row>
    <row r="63" spans="1:8" ht="35.25" customHeight="1" thickBot="1">
      <c r="A63" s="29">
        <v>4</v>
      </c>
      <c r="B63" s="36" t="s">
        <v>124</v>
      </c>
      <c r="C63" s="60"/>
      <c r="D63" s="60"/>
      <c r="E63" s="30">
        <v>150000</v>
      </c>
      <c r="F63" s="30"/>
      <c r="G63" s="30"/>
      <c r="H63" s="30"/>
    </row>
    <row r="64" spans="1:8" ht="24" customHeight="1" thickBot="1">
      <c r="A64" s="29">
        <v>5</v>
      </c>
      <c r="B64" s="36" t="s">
        <v>142</v>
      </c>
      <c r="C64" s="60"/>
      <c r="D64" s="60"/>
      <c r="E64" s="30">
        <v>110000</v>
      </c>
      <c r="F64" s="30"/>
      <c r="G64" s="30"/>
      <c r="H64" s="30"/>
    </row>
    <row r="65" spans="1:8" ht="30" customHeight="1" thickBot="1">
      <c r="A65" s="128" t="s">
        <v>85</v>
      </c>
      <c r="B65" s="137" t="s">
        <v>86</v>
      </c>
      <c r="C65" s="138"/>
      <c r="D65" s="138"/>
      <c r="E65" s="146">
        <f>E66+E67</f>
        <v>920000</v>
      </c>
      <c r="F65" s="146">
        <f>F66+F67</f>
        <v>0</v>
      </c>
      <c r="G65" s="146">
        <f>G66+G67</f>
        <v>0</v>
      </c>
      <c r="H65" s="146">
        <f>H66+H67</f>
        <v>0</v>
      </c>
    </row>
    <row r="66" spans="1:8" ht="72.75" customHeight="1" thickBot="1">
      <c r="A66" s="29">
        <v>1</v>
      </c>
      <c r="B66" s="36" t="s">
        <v>87</v>
      </c>
      <c r="C66" s="60"/>
      <c r="D66" s="60"/>
      <c r="E66" s="30">
        <v>425000</v>
      </c>
      <c r="F66" s="30"/>
      <c r="G66" s="30"/>
      <c r="H66" s="30"/>
    </row>
    <row r="67" spans="1:8" ht="62.25" customHeight="1" thickBot="1">
      <c r="A67" s="29">
        <v>2</v>
      </c>
      <c r="B67" s="36" t="s">
        <v>88</v>
      </c>
      <c r="C67" s="60"/>
      <c r="D67" s="60"/>
      <c r="E67" s="30">
        <v>495000</v>
      </c>
      <c r="F67" s="30"/>
      <c r="G67" s="30"/>
      <c r="H67" s="30"/>
    </row>
    <row r="68" spans="1:8" ht="24.75" customHeight="1" thickBot="1">
      <c r="A68" s="128" t="s">
        <v>48</v>
      </c>
      <c r="B68" s="137" t="s">
        <v>45</v>
      </c>
      <c r="C68" s="138"/>
      <c r="D68" s="138"/>
      <c r="E68" s="146">
        <f>E69+E70</f>
        <v>305000</v>
      </c>
      <c r="F68" s="146">
        <f>F69+F70</f>
        <v>0</v>
      </c>
      <c r="G68" s="146">
        <f>G69+G70</f>
        <v>0</v>
      </c>
      <c r="H68" s="146">
        <f>H69+H70</f>
        <v>0</v>
      </c>
    </row>
    <row r="69" spans="1:8" ht="55.5" customHeight="1" thickBot="1">
      <c r="A69" s="29">
        <v>2</v>
      </c>
      <c r="B69" s="100" t="s">
        <v>89</v>
      </c>
      <c r="C69" s="104"/>
      <c r="D69" s="104"/>
      <c r="E69" s="26">
        <v>130000</v>
      </c>
      <c r="F69" s="26"/>
      <c r="G69" s="26"/>
      <c r="H69" s="26"/>
    </row>
    <row r="70" spans="1:8" ht="54.75" customHeight="1" thickBot="1">
      <c r="A70" s="29">
        <v>3</v>
      </c>
      <c r="B70" s="100" t="s">
        <v>91</v>
      </c>
      <c r="C70" s="105"/>
      <c r="D70" s="105"/>
      <c r="E70" s="56">
        <v>175000</v>
      </c>
      <c r="F70" s="67"/>
      <c r="G70" s="33"/>
      <c r="H70" s="33"/>
    </row>
    <row r="71" spans="1:8" ht="29.25" customHeight="1" thickBot="1">
      <c r="A71" s="128" t="s">
        <v>90</v>
      </c>
      <c r="B71" s="137" t="s">
        <v>12</v>
      </c>
      <c r="C71" s="138"/>
      <c r="D71" s="138"/>
      <c r="E71" s="146">
        <f>E72+E73</f>
        <v>860000</v>
      </c>
      <c r="F71" s="146">
        <f>F72+F73</f>
        <v>0</v>
      </c>
      <c r="G71" s="146">
        <f>G72+G73</f>
        <v>0</v>
      </c>
      <c r="H71" s="146">
        <f>H72+H73</f>
        <v>0</v>
      </c>
    </row>
    <row r="72" spans="1:8" ht="54" customHeight="1" thickBot="1">
      <c r="A72" s="57">
        <v>1</v>
      </c>
      <c r="B72" s="36" t="s">
        <v>92</v>
      </c>
      <c r="C72" s="94"/>
      <c r="D72" s="94"/>
      <c r="E72" s="188">
        <v>500000</v>
      </c>
      <c r="F72" s="58"/>
      <c r="G72" s="58"/>
      <c r="H72" s="58"/>
    </row>
    <row r="73" spans="1:8" ht="63.75" customHeight="1" thickBot="1">
      <c r="A73" s="57">
        <v>2</v>
      </c>
      <c r="B73" s="36" t="s">
        <v>138</v>
      </c>
      <c r="C73" s="94"/>
      <c r="D73" s="94"/>
      <c r="E73" s="188">
        <v>360000</v>
      </c>
      <c r="F73" s="58"/>
      <c r="G73" s="58"/>
      <c r="H73" s="58"/>
    </row>
    <row r="74" spans="1:8" ht="27.75" customHeight="1" thickBot="1">
      <c r="A74" s="128" t="s">
        <v>96</v>
      </c>
      <c r="B74" s="137" t="s">
        <v>97</v>
      </c>
      <c r="C74" s="138"/>
      <c r="D74" s="138"/>
      <c r="E74" s="146">
        <f>E75+E76</f>
        <v>460000</v>
      </c>
      <c r="F74" s="146">
        <f>F75+F76</f>
        <v>0</v>
      </c>
      <c r="G74" s="146">
        <f>G75+G76</f>
        <v>0</v>
      </c>
      <c r="H74" s="146">
        <f>H75+H76</f>
        <v>0</v>
      </c>
    </row>
    <row r="75" spans="1:8" ht="48" customHeight="1" thickBot="1">
      <c r="A75" s="57">
        <v>1</v>
      </c>
      <c r="B75" s="36" t="s">
        <v>98</v>
      </c>
      <c r="C75" s="94"/>
      <c r="D75" s="94"/>
      <c r="E75" s="58">
        <v>360000</v>
      </c>
      <c r="F75" s="58"/>
      <c r="G75" s="58"/>
      <c r="H75" s="58"/>
    </row>
    <row r="76" spans="1:8" ht="29.25" customHeight="1" thickBot="1">
      <c r="A76" s="57">
        <v>2</v>
      </c>
      <c r="B76" s="36" t="s">
        <v>99</v>
      </c>
      <c r="C76" s="94"/>
      <c r="D76" s="94"/>
      <c r="E76" s="58">
        <v>100000</v>
      </c>
      <c r="F76" s="58"/>
      <c r="G76" s="58"/>
      <c r="H76" s="58"/>
    </row>
    <row r="77" spans="1:8" ht="27.75" customHeight="1" thickBot="1">
      <c r="A77" s="128" t="s">
        <v>17</v>
      </c>
      <c r="B77" s="129" t="s">
        <v>23</v>
      </c>
      <c r="C77" s="130"/>
      <c r="D77" s="130"/>
      <c r="E77" s="131">
        <f>E78</f>
        <v>400000</v>
      </c>
      <c r="F77" s="132">
        <f>F78</f>
        <v>0</v>
      </c>
      <c r="G77" s="132">
        <f>G78</f>
        <v>0</v>
      </c>
      <c r="H77" s="132">
        <f>H78</f>
        <v>0</v>
      </c>
    </row>
    <row r="78" spans="1:8" ht="49.5" customHeight="1" thickBot="1">
      <c r="A78" s="57">
        <v>1</v>
      </c>
      <c r="B78" s="106" t="s">
        <v>95</v>
      </c>
      <c r="C78" s="94"/>
      <c r="D78" s="94"/>
      <c r="E78" s="189">
        <v>400000</v>
      </c>
      <c r="F78" s="59"/>
      <c r="G78" s="59"/>
      <c r="H78" s="59"/>
    </row>
    <row r="79" spans="1:8" ht="27.75" customHeight="1" thickBot="1">
      <c r="A79" s="144" t="s">
        <v>26</v>
      </c>
      <c r="B79" s="141" t="s">
        <v>14</v>
      </c>
      <c r="C79" s="138"/>
      <c r="D79" s="138"/>
      <c r="E79" s="142">
        <f>SUM(E80)</f>
        <v>1700000</v>
      </c>
      <c r="F79" s="143">
        <f>SUM(F80)</f>
        <v>0</v>
      </c>
      <c r="G79" s="143">
        <f>SUM(G80)</f>
        <v>0</v>
      </c>
      <c r="H79" s="143">
        <f>SUM(H80)</f>
        <v>0</v>
      </c>
    </row>
    <row r="80" spans="1:8" ht="107.25" customHeight="1" thickBot="1">
      <c r="A80" s="57">
        <v>1</v>
      </c>
      <c r="B80" s="106" t="s">
        <v>128</v>
      </c>
      <c r="C80" s="94"/>
      <c r="D80" s="94"/>
      <c r="E80" s="189">
        <v>1700000</v>
      </c>
      <c r="F80" s="59"/>
      <c r="G80" s="59"/>
      <c r="H80" s="59"/>
    </row>
    <row r="81" spans="1:8" ht="15.75" thickBot="1">
      <c r="A81" s="185" t="s">
        <v>120</v>
      </c>
      <c r="B81" s="126" t="s">
        <v>20</v>
      </c>
      <c r="C81" s="147"/>
      <c r="D81" s="147"/>
      <c r="E81" s="148">
        <f>E82+E88+E84+E86</f>
        <v>5070000</v>
      </c>
      <c r="F81" s="149">
        <f>F82+F88</f>
        <v>0</v>
      </c>
      <c r="G81" s="149">
        <f>G82+G88</f>
        <v>0</v>
      </c>
      <c r="H81" s="149">
        <f>H82+H88</f>
        <v>0</v>
      </c>
    </row>
    <row r="82" spans="1:8" ht="25.5" customHeight="1" thickBot="1">
      <c r="A82" s="125" t="s">
        <v>27</v>
      </c>
      <c r="B82" s="150" t="s">
        <v>18</v>
      </c>
      <c r="C82" s="138"/>
      <c r="D82" s="138"/>
      <c r="E82" s="123">
        <f>E83</f>
        <v>680000</v>
      </c>
      <c r="F82" s="124">
        <f>F83</f>
        <v>0</v>
      </c>
      <c r="G82" s="124">
        <f>G83</f>
        <v>0</v>
      </c>
      <c r="H82" s="124">
        <f>H83</f>
        <v>0</v>
      </c>
    </row>
    <row r="83" spans="1:8" ht="15.75" thickBot="1">
      <c r="A83" s="24" t="s">
        <v>13</v>
      </c>
      <c r="B83" s="97" t="s">
        <v>19</v>
      </c>
      <c r="C83" s="102"/>
      <c r="D83" s="102"/>
      <c r="E83" s="62">
        <v>680000</v>
      </c>
      <c r="F83" s="62"/>
      <c r="G83" s="62"/>
      <c r="H83" s="62"/>
    </row>
    <row r="84" spans="1:8" ht="26.25" thickBot="1">
      <c r="A84" s="158" t="s">
        <v>111</v>
      </c>
      <c r="B84" s="151" t="s">
        <v>112</v>
      </c>
      <c r="C84" s="152"/>
      <c r="D84" s="152"/>
      <c r="E84" s="122">
        <f>E85</f>
        <v>400000</v>
      </c>
      <c r="F84" s="122">
        <f>F85</f>
        <v>0</v>
      </c>
      <c r="G84" s="122">
        <f>G85</f>
        <v>0</v>
      </c>
      <c r="H84" s="122">
        <f>H85</f>
        <v>0</v>
      </c>
    </row>
    <row r="85" spans="1:8" ht="24.75" thickBot="1">
      <c r="A85" s="6">
        <v>1</v>
      </c>
      <c r="B85" s="97" t="s">
        <v>113</v>
      </c>
      <c r="C85" s="102"/>
      <c r="D85" s="102"/>
      <c r="E85" s="62">
        <v>400000</v>
      </c>
      <c r="F85" s="62">
        <v>0</v>
      </c>
      <c r="G85" s="62"/>
      <c r="H85" s="62"/>
    </row>
    <row r="86" spans="1:8" ht="26.25" thickBot="1">
      <c r="A86" s="120" t="s">
        <v>37</v>
      </c>
      <c r="B86" s="151" t="s">
        <v>38</v>
      </c>
      <c r="C86" s="152"/>
      <c r="D86" s="152"/>
      <c r="E86" s="122">
        <f>E87</f>
        <v>40000</v>
      </c>
      <c r="F86" s="122">
        <f>F87</f>
        <v>0</v>
      </c>
      <c r="G86" s="122">
        <f>G87</f>
        <v>0</v>
      </c>
      <c r="H86" s="122">
        <f>H87</f>
        <v>0</v>
      </c>
    </row>
    <row r="87" spans="1:8" ht="24.75" thickBot="1">
      <c r="A87" s="6">
        <v>1</v>
      </c>
      <c r="B87" s="97" t="s">
        <v>39</v>
      </c>
      <c r="C87" s="102"/>
      <c r="D87" s="102"/>
      <c r="E87" s="62">
        <v>40000</v>
      </c>
      <c r="F87" s="62">
        <v>0</v>
      </c>
      <c r="G87" s="62"/>
      <c r="H87" s="62"/>
    </row>
    <row r="88" spans="1:8" ht="29.25" customHeight="1" thickBot="1">
      <c r="A88" s="158" t="s">
        <v>129</v>
      </c>
      <c r="B88" s="151" t="s">
        <v>45</v>
      </c>
      <c r="C88" s="152"/>
      <c r="D88" s="152"/>
      <c r="E88" s="122">
        <f>E89</f>
        <v>3950000</v>
      </c>
      <c r="F88" s="122">
        <f>F89</f>
        <v>0</v>
      </c>
      <c r="G88" s="122">
        <f>G89</f>
        <v>0</v>
      </c>
      <c r="H88" s="122">
        <f>H89</f>
        <v>0</v>
      </c>
    </row>
    <row r="89" spans="1:8" ht="35.25" customHeight="1" thickBot="1">
      <c r="A89" s="6">
        <v>1</v>
      </c>
      <c r="B89" s="97" t="s">
        <v>130</v>
      </c>
      <c r="C89" s="102"/>
      <c r="D89" s="102"/>
      <c r="E89" s="62">
        <v>3950000</v>
      </c>
      <c r="F89" s="62">
        <v>0</v>
      </c>
      <c r="G89" s="62"/>
      <c r="H89" s="62"/>
    </row>
    <row r="91" spans="1:8" ht="15">
      <c r="A91" s="18" t="s">
        <v>29</v>
      </c>
      <c r="B91" s="40"/>
      <c r="C91" s="40"/>
      <c r="D91" s="40"/>
      <c r="E91" s="40"/>
      <c r="F91" s="201" t="s">
        <v>31</v>
      </c>
      <c r="G91" s="201"/>
      <c r="H91" s="201"/>
    </row>
    <row r="92" spans="1:8" ht="15">
      <c r="A92" s="25"/>
      <c r="B92" s="25"/>
      <c r="C92" s="25"/>
      <c r="D92" s="25"/>
      <c r="E92" s="25" t="s">
        <v>33</v>
      </c>
      <c r="F92" s="202" t="s">
        <v>30</v>
      </c>
      <c r="G92" s="202"/>
      <c r="H92" s="202"/>
    </row>
    <row r="93" spans="6:8" ht="15">
      <c r="F93" s="199" t="s">
        <v>34</v>
      </c>
      <c r="G93" s="199"/>
      <c r="H93" s="199"/>
    </row>
  </sheetData>
  <sheetProtection/>
  <mergeCells count="14">
    <mergeCell ref="F93:H93"/>
    <mergeCell ref="G7:H7"/>
    <mergeCell ref="F91:H91"/>
    <mergeCell ref="F92:H92"/>
    <mergeCell ref="F12:H12"/>
    <mergeCell ref="A9:H9"/>
    <mergeCell ref="A10:H10"/>
    <mergeCell ref="E12:E16"/>
    <mergeCell ref="B5:H5"/>
    <mergeCell ref="B6:H6"/>
    <mergeCell ref="B1:H1"/>
    <mergeCell ref="B2:H2"/>
    <mergeCell ref="B3:H3"/>
    <mergeCell ref="B4:H4"/>
  </mergeCells>
  <hyperlinks>
    <hyperlink ref="B5" r:id="rId1" display="http://www.cjbuzau.ro/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B5">
      <selection activeCell="E58" sqref="E58"/>
    </sheetView>
  </sheetViews>
  <sheetFormatPr defaultColWidth="9.140625" defaultRowHeight="15"/>
  <cols>
    <col min="1" max="1" width="7.28125" style="4" customWidth="1"/>
    <col min="2" max="2" width="35.7109375" style="12" customWidth="1"/>
    <col min="3" max="3" width="14.00390625" style="0" customWidth="1"/>
    <col min="4" max="4" width="11.140625" style="0" customWidth="1"/>
    <col min="5" max="5" width="11.00390625" style="0" customWidth="1"/>
    <col min="6" max="6" width="11.140625" style="0" customWidth="1"/>
    <col min="7" max="7" width="11.28125" style="0" customWidth="1"/>
    <col min="8" max="8" width="9.57421875" style="0" customWidth="1"/>
    <col min="9" max="9" width="9.8515625" style="0" customWidth="1"/>
  </cols>
  <sheetData>
    <row r="1" spans="2:9" ht="15">
      <c r="B1" s="195" t="s">
        <v>0</v>
      </c>
      <c r="C1" s="195"/>
      <c r="D1" s="195"/>
      <c r="E1" s="195"/>
      <c r="F1" s="195"/>
      <c r="G1" s="195"/>
      <c r="H1" s="195"/>
      <c r="I1" s="39"/>
    </row>
    <row r="2" spans="2:9" ht="15">
      <c r="B2" s="196" t="s">
        <v>1</v>
      </c>
      <c r="C2" s="196"/>
      <c r="D2" s="196"/>
      <c r="E2" s="196"/>
      <c r="F2" s="196"/>
      <c r="G2" s="196"/>
      <c r="H2" s="196"/>
      <c r="I2" s="42"/>
    </row>
    <row r="3" spans="2:9" ht="15">
      <c r="B3" s="197" t="s">
        <v>2</v>
      </c>
      <c r="C3" s="197"/>
      <c r="D3" s="197"/>
      <c r="E3" s="197"/>
      <c r="F3" s="197"/>
      <c r="G3" s="197"/>
      <c r="H3" s="197"/>
      <c r="I3" s="40"/>
    </row>
    <row r="4" spans="2:9" ht="15">
      <c r="B4" s="198" t="s">
        <v>3</v>
      </c>
      <c r="C4" s="198"/>
      <c r="D4" s="198"/>
      <c r="E4" s="198"/>
      <c r="F4" s="198"/>
      <c r="G4" s="198"/>
      <c r="H4" s="198"/>
      <c r="I4" s="43"/>
    </row>
    <row r="5" spans="2:9" ht="15">
      <c r="B5" s="193" t="s">
        <v>4</v>
      </c>
      <c r="C5" s="193"/>
      <c r="D5" s="193"/>
      <c r="E5" s="193"/>
      <c r="F5" s="193"/>
      <c r="G5" s="193"/>
      <c r="H5" s="193"/>
      <c r="I5" s="40"/>
    </row>
    <row r="6" spans="1:11" ht="25.5" customHeight="1">
      <c r="A6" s="5"/>
      <c r="B6" s="194" t="s">
        <v>5</v>
      </c>
      <c r="C6" s="194"/>
      <c r="D6" s="194"/>
      <c r="E6" s="194"/>
      <c r="F6" s="194"/>
      <c r="G6" s="194"/>
      <c r="H6" s="194"/>
      <c r="I6" s="38"/>
      <c r="J6" s="3"/>
      <c r="K6" s="3"/>
    </row>
    <row r="7" spans="8:9" ht="15">
      <c r="H7" s="211"/>
      <c r="I7" s="211"/>
    </row>
    <row r="8" spans="8:9" ht="15">
      <c r="H8" s="202"/>
      <c r="I8" s="202"/>
    </row>
    <row r="9" spans="1:9" ht="15.75">
      <c r="A9" s="206" t="s">
        <v>36</v>
      </c>
      <c r="B9" s="206"/>
      <c r="C9" s="206"/>
      <c r="D9" s="206"/>
      <c r="E9" s="206"/>
      <c r="F9" s="206"/>
      <c r="G9" s="206"/>
      <c r="H9" s="206"/>
      <c r="I9" s="206"/>
    </row>
    <row r="10" spans="1:9" ht="16.5" thickBot="1">
      <c r="A10" s="212" t="s">
        <v>32</v>
      </c>
      <c r="B10" s="212"/>
      <c r="C10" s="212"/>
      <c r="D10" s="212"/>
      <c r="E10" s="212"/>
      <c r="F10" s="212"/>
      <c r="G10" s="212"/>
      <c r="H10" s="212"/>
      <c r="I10" s="212"/>
    </row>
    <row r="11" spans="1:9" ht="15.75" customHeight="1" thickBot="1">
      <c r="A11" s="7"/>
      <c r="B11" s="13"/>
      <c r="C11" s="213" t="s">
        <v>101</v>
      </c>
      <c r="D11" s="216" t="s">
        <v>53</v>
      </c>
      <c r="E11" s="217"/>
      <c r="F11" s="217"/>
      <c r="G11" s="217"/>
      <c r="H11" s="217"/>
      <c r="I11" s="218"/>
    </row>
    <row r="12" spans="1:9" ht="9" customHeight="1">
      <c r="A12" s="8" t="s">
        <v>6</v>
      </c>
      <c r="B12" s="9" t="s">
        <v>7</v>
      </c>
      <c r="C12" s="214"/>
      <c r="D12" s="48"/>
      <c r="E12" s="47"/>
      <c r="F12" s="47"/>
      <c r="G12" s="214" t="s">
        <v>50</v>
      </c>
      <c r="H12" s="214" t="s">
        <v>51</v>
      </c>
      <c r="I12" s="214" t="s">
        <v>52</v>
      </c>
    </row>
    <row r="13" spans="1:9" ht="23.25" customHeight="1" hidden="1" thickBot="1">
      <c r="A13" s="10"/>
      <c r="B13" s="14"/>
      <c r="C13" s="214"/>
      <c r="D13" s="48"/>
      <c r="E13" s="48"/>
      <c r="F13" s="48"/>
      <c r="G13" s="214"/>
      <c r="H13" s="214"/>
      <c r="I13" s="214"/>
    </row>
    <row r="14" spans="1:9" ht="11.25" customHeight="1">
      <c r="A14" s="10"/>
      <c r="B14" s="15"/>
      <c r="C14" s="214"/>
      <c r="D14" s="48" t="s">
        <v>49</v>
      </c>
      <c r="E14" s="48" t="s">
        <v>43</v>
      </c>
      <c r="F14" s="48" t="s">
        <v>44</v>
      </c>
      <c r="G14" s="214"/>
      <c r="H14" s="214"/>
      <c r="I14" s="214"/>
    </row>
    <row r="15" spans="1:9" ht="14.25" customHeight="1" thickBot="1">
      <c r="A15" s="11"/>
      <c r="B15" s="16"/>
      <c r="C15" s="215"/>
      <c r="D15" s="48"/>
      <c r="E15" s="49"/>
      <c r="F15" s="49"/>
      <c r="G15" s="219"/>
      <c r="H15" s="215"/>
      <c r="I15" s="215"/>
    </row>
    <row r="16" spans="1:9" ht="11.25" customHeight="1" thickBot="1">
      <c r="A16" s="19">
        <v>0</v>
      </c>
      <c r="B16" s="20">
        <v>1</v>
      </c>
      <c r="C16" s="20">
        <v>4</v>
      </c>
      <c r="D16" s="51"/>
      <c r="E16" s="20"/>
      <c r="F16" s="20"/>
      <c r="G16" s="20">
        <v>5</v>
      </c>
      <c r="H16" s="20">
        <v>6</v>
      </c>
      <c r="I16" s="20">
        <v>7</v>
      </c>
    </row>
    <row r="17" spans="1:9" ht="15.75" thickBot="1">
      <c r="A17" s="159"/>
      <c r="B17" s="160" t="s">
        <v>8</v>
      </c>
      <c r="C17" s="161">
        <f aca="true" t="shared" si="0" ref="C17:I17">C18+C31+C59+C81</f>
        <v>140040000</v>
      </c>
      <c r="D17" s="161">
        <f t="shared" si="0"/>
        <v>40000</v>
      </c>
      <c r="E17" s="161">
        <f t="shared" si="0"/>
        <v>60000000</v>
      </c>
      <c r="F17" s="161">
        <f t="shared" si="0"/>
        <v>0</v>
      </c>
      <c r="G17" s="161">
        <f t="shared" si="0"/>
        <v>0</v>
      </c>
      <c r="H17" s="161">
        <f t="shared" si="0"/>
        <v>35000000</v>
      </c>
      <c r="I17" s="161">
        <f t="shared" si="0"/>
        <v>45000000</v>
      </c>
    </row>
    <row r="18" spans="1:9" ht="14.25" customHeight="1" thickBot="1">
      <c r="A18" s="159" t="s">
        <v>9</v>
      </c>
      <c r="B18" s="160" t="s">
        <v>10</v>
      </c>
      <c r="C18" s="162">
        <f aca="true" t="shared" si="1" ref="C18:I18">C19+C22+C25</f>
        <v>70945000</v>
      </c>
      <c r="D18" s="162">
        <f t="shared" si="1"/>
        <v>0</v>
      </c>
      <c r="E18" s="162">
        <f t="shared" si="1"/>
        <v>45000000</v>
      </c>
      <c r="F18" s="162">
        <f t="shared" si="1"/>
        <v>0</v>
      </c>
      <c r="G18" s="162">
        <f t="shared" si="1"/>
        <v>0</v>
      </c>
      <c r="H18" s="162">
        <f t="shared" si="1"/>
        <v>3445000</v>
      </c>
      <c r="I18" s="162">
        <f t="shared" si="1"/>
        <v>22500000</v>
      </c>
    </row>
    <row r="19" spans="1:9" ht="24.75" customHeight="1" thickBot="1">
      <c r="A19" s="163" t="s">
        <v>24</v>
      </c>
      <c r="B19" s="164" t="s">
        <v>11</v>
      </c>
      <c r="C19" s="165">
        <f aca="true" t="shared" si="2" ref="C19:I19">SUM(C20:C21)</f>
        <v>23000000</v>
      </c>
      <c r="D19" s="165">
        <f t="shared" si="2"/>
        <v>0</v>
      </c>
      <c r="E19" s="165">
        <f t="shared" si="2"/>
        <v>0</v>
      </c>
      <c r="F19" s="165">
        <f t="shared" si="2"/>
        <v>0</v>
      </c>
      <c r="G19" s="165">
        <f t="shared" si="2"/>
        <v>0</v>
      </c>
      <c r="H19" s="165">
        <f t="shared" si="2"/>
        <v>500000</v>
      </c>
      <c r="I19" s="165">
        <f t="shared" si="2"/>
        <v>22500000</v>
      </c>
    </row>
    <row r="20" spans="1:9" ht="27.75" customHeight="1" thickBot="1">
      <c r="A20" s="6">
        <v>1</v>
      </c>
      <c r="B20" s="17" t="s">
        <v>56</v>
      </c>
      <c r="C20" s="62">
        <f>D20+E20+F20+G20+H20+I20</f>
        <v>500000</v>
      </c>
      <c r="D20" s="62"/>
      <c r="E20" s="62"/>
      <c r="F20" s="62"/>
      <c r="G20" s="2"/>
      <c r="H20" s="1">
        <v>500000</v>
      </c>
      <c r="I20" s="1"/>
    </row>
    <row r="21" spans="1:9" ht="24.75" customHeight="1" thickBot="1">
      <c r="A21" s="22">
        <v>2</v>
      </c>
      <c r="B21" s="44" t="s">
        <v>54</v>
      </c>
      <c r="C21" s="63">
        <f>D21+E21+F21+G21+H21+I21</f>
        <v>22500000</v>
      </c>
      <c r="D21" s="45"/>
      <c r="E21" s="45"/>
      <c r="F21" s="45"/>
      <c r="G21" s="45"/>
      <c r="H21" s="45"/>
      <c r="I21" s="45">
        <v>22500000</v>
      </c>
    </row>
    <row r="22" spans="1:9" ht="24" customHeight="1" thickBot="1">
      <c r="A22" s="163" t="s">
        <v>17</v>
      </c>
      <c r="B22" s="166" t="s">
        <v>23</v>
      </c>
      <c r="C22" s="167">
        <f aca="true" t="shared" si="3" ref="C22:I22">C23+C24</f>
        <v>685000</v>
      </c>
      <c r="D22" s="167">
        <f t="shared" si="3"/>
        <v>0</v>
      </c>
      <c r="E22" s="167">
        <f t="shared" si="3"/>
        <v>0</v>
      </c>
      <c r="F22" s="167">
        <f t="shared" si="3"/>
        <v>0</v>
      </c>
      <c r="G22" s="167">
        <f t="shared" si="3"/>
        <v>0</v>
      </c>
      <c r="H22" s="167">
        <f t="shared" si="3"/>
        <v>685000</v>
      </c>
      <c r="I22" s="167">
        <f t="shared" si="3"/>
        <v>0</v>
      </c>
    </row>
    <row r="23" spans="1:9" ht="25.5" customHeight="1" thickBot="1">
      <c r="A23" s="22">
        <v>1</v>
      </c>
      <c r="B23" s="54" t="s">
        <v>28</v>
      </c>
      <c r="C23" s="64">
        <f>D23+E23+F23+G23+H23+I23</f>
        <v>585000</v>
      </c>
      <c r="D23" s="64"/>
      <c r="E23" s="64"/>
      <c r="F23" s="64">
        <v>0</v>
      </c>
      <c r="G23" s="55"/>
      <c r="H23" s="55">
        <v>585000</v>
      </c>
      <c r="I23" s="55"/>
    </row>
    <row r="24" spans="1:9" ht="21" customHeight="1" thickBot="1">
      <c r="A24" s="71">
        <v>2</v>
      </c>
      <c r="B24" s="72" t="s">
        <v>55</v>
      </c>
      <c r="C24" s="73">
        <v>100000</v>
      </c>
      <c r="D24" s="73"/>
      <c r="E24" s="73"/>
      <c r="F24" s="73"/>
      <c r="G24" s="73"/>
      <c r="H24" s="73">
        <v>100000</v>
      </c>
      <c r="I24" s="73"/>
    </row>
    <row r="25" spans="1:9" ht="27" customHeight="1" thickBot="1">
      <c r="A25" s="168" t="s">
        <v>42</v>
      </c>
      <c r="B25" s="169" t="s">
        <v>14</v>
      </c>
      <c r="C25" s="170">
        <f aca="true" t="shared" si="4" ref="C25:H25">SUM(C26:C30)</f>
        <v>47260000</v>
      </c>
      <c r="D25" s="170">
        <f t="shared" si="4"/>
        <v>0</v>
      </c>
      <c r="E25" s="170">
        <f t="shared" si="4"/>
        <v>45000000</v>
      </c>
      <c r="F25" s="170">
        <f t="shared" si="4"/>
        <v>0</v>
      </c>
      <c r="G25" s="170">
        <f t="shared" si="4"/>
        <v>0</v>
      </c>
      <c r="H25" s="170">
        <f t="shared" si="4"/>
        <v>2260000</v>
      </c>
      <c r="I25" s="170">
        <f>SUM(I26:I29)</f>
        <v>0</v>
      </c>
    </row>
    <row r="26" spans="1:9" ht="35.25" customHeight="1" thickBot="1">
      <c r="A26" s="27">
        <v>1</v>
      </c>
      <c r="B26" s="52" t="s">
        <v>57</v>
      </c>
      <c r="C26" s="28">
        <f>D26+E26+F26+G26+H26+I26</f>
        <v>10110000</v>
      </c>
      <c r="D26" s="28"/>
      <c r="E26" s="28">
        <v>10000000</v>
      </c>
      <c r="F26" s="28"/>
      <c r="G26" s="21"/>
      <c r="H26" s="46">
        <v>110000</v>
      </c>
      <c r="I26" s="21"/>
    </row>
    <row r="27" spans="1:9" ht="35.25" customHeight="1" thickBot="1">
      <c r="A27" s="27">
        <v>2</v>
      </c>
      <c r="B27" s="52" t="s">
        <v>58</v>
      </c>
      <c r="C27" s="28">
        <f>D27+E27+F27+G27+H27+I27</f>
        <v>10200000</v>
      </c>
      <c r="D27" s="28"/>
      <c r="E27" s="28">
        <v>10000000</v>
      </c>
      <c r="F27" s="28"/>
      <c r="G27" s="21"/>
      <c r="H27" s="46">
        <v>200000</v>
      </c>
      <c r="I27" s="21"/>
    </row>
    <row r="28" spans="1:9" ht="35.25" customHeight="1" thickBot="1">
      <c r="A28" s="27">
        <v>3</v>
      </c>
      <c r="B28" s="52" t="s">
        <v>59</v>
      </c>
      <c r="C28" s="28">
        <f>D28+E28+F28+G28+H28+I28</f>
        <v>15200000</v>
      </c>
      <c r="D28" s="28"/>
      <c r="E28" s="28">
        <v>15000000</v>
      </c>
      <c r="F28" s="28"/>
      <c r="G28" s="21"/>
      <c r="H28" s="46">
        <v>200000</v>
      </c>
      <c r="I28" s="21"/>
    </row>
    <row r="29" spans="1:9" ht="24" customHeight="1" thickBot="1">
      <c r="A29" s="27">
        <v>4</v>
      </c>
      <c r="B29" s="52" t="s">
        <v>60</v>
      </c>
      <c r="C29" s="28">
        <f>D29+E29+F29+G29+H29+I29</f>
        <v>10400000</v>
      </c>
      <c r="D29" s="28"/>
      <c r="E29" s="28">
        <v>10000000</v>
      </c>
      <c r="F29" s="28"/>
      <c r="G29" s="76"/>
      <c r="H29" s="37">
        <v>400000</v>
      </c>
      <c r="I29" s="76"/>
    </row>
    <row r="30" spans="1:9" ht="34.5" customHeight="1" thickBot="1">
      <c r="A30" s="35">
        <v>5</v>
      </c>
      <c r="B30" s="36" t="s">
        <v>75</v>
      </c>
      <c r="C30" s="28">
        <f>D30+E30+F30+G30+H30+I30</f>
        <v>1350000</v>
      </c>
      <c r="D30" s="26"/>
      <c r="E30" s="26"/>
      <c r="F30" s="26"/>
      <c r="G30" s="77"/>
      <c r="H30" s="28">
        <v>1350000</v>
      </c>
      <c r="I30" s="77"/>
    </row>
    <row r="31" spans="1:9" ht="17.25" customHeight="1" thickBot="1">
      <c r="A31" s="78" t="s">
        <v>21</v>
      </c>
      <c r="B31" s="61" t="s">
        <v>22</v>
      </c>
      <c r="C31" s="79">
        <f aca="true" t="shared" si="5" ref="C31:I31">C32+C36</f>
        <v>31295000</v>
      </c>
      <c r="D31" s="79">
        <f t="shared" si="5"/>
        <v>0</v>
      </c>
      <c r="E31" s="79">
        <f t="shared" si="5"/>
        <v>15000000</v>
      </c>
      <c r="F31" s="79">
        <f t="shared" si="5"/>
        <v>0</v>
      </c>
      <c r="G31" s="79">
        <f t="shared" si="5"/>
        <v>0</v>
      </c>
      <c r="H31" s="79">
        <f t="shared" si="5"/>
        <v>16295000</v>
      </c>
      <c r="I31" s="79">
        <f t="shared" si="5"/>
        <v>0</v>
      </c>
    </row>
    <row r="32" spans="1:9" ht="29.25" customHeight="1" thickBot="1">
      <c r="A32" s="50" t="s">
        <v>61</v>
      </c>
      <c r="B32" s="23" t="s">
        <v>62</v>
      </c>
      <c r="C32" s="80">
        <f aca="true" t="shared" si="6" ref="C32:H32">C33+C34+C35</f>
        <v>685000</v>
      </c>
      <c r="D32" s="80">
        <f t="shared" si="6"/>
        <v>0</v>
      </c>
      <c r="E32" s="80">
        <f t="shared" si="6"/>
        <v>0</v>
      </c>
      <c r="F32" s="80">
        <f t="shared" si="6"/>
        <v>0</v>
      </c>
      <c r="G32" s="80">
        <f t="shared" si="6"/>
        <v>0</v>
      </c>
      <c r="H32" s="80">
        <f t="shared" si="6"/>
        <v>685000</v>
      </c>
      <c r="I32" s="80">
        <f>I33</f>
        <v>0</v>
      </c>
    </row>
    <row r="33" spans="1:9" ht="29.25" customHeight="1" thickBot="1">
      <c r="A33" s="34">
        <v>1</v>
      </c>
      <c r="B33" s="53" t="s">
        <v>63</v>
      </c>
      <c r="C33" s="65">
        <f>D33+E33+F33+G33+H33+I33</f>
        <v>100000</v>
      </c>
      <c r="D33" s="65"/>
      <c r="E33" s="65"/>
      <c r="F33" s="65"/>
      <c r="G33" s="41"/>
      <c r="H33" s="28">
        <v>100000</v>
      </c>
      <c r="I33" s="41"/>
    </row>
    <row r="34" spans="1:9" ht="25.5" customHeight="1" thickBot="1">
      <c r="A34" s="34">
        <v>2</v>
      </c>
      <c r="B34" s="53" t="s">
        <v>64</v>
      </c>
      <c r="C34" s="65">
        <f>D34+E34+F34+G34+H34+I34</f>
        <v>135000</v>
      </c>
      <c r="D34" s="66"/>
      <c r="E34" s="65"/>
      <c r="F34" s="66"/>
      <c r="G34" s="41"/>
      <c r="H34" s="37">
        <v>135000</v>
      </c>
      <c r="I34" s="41"/>
    </row>
    <row r="35" spans="1:9" ht="21" customHeight="1" thickBot="1">
      <c r="A35" s="34">
        <v>3</v>
      </c>
      <c r="B35" s="53" t="s">
        <v>65</v>
      </c>
      <c r="C35" s="65">
        <f>D35+E35+F35+G35+H35+I35</f>
        <v>450000</v>
      </c>
      <c r="D35" s="66"/>
      <c r="E35" s="65"/>
      <c r="F35" s="66"/>
      <c r="G35" s="41"/>
      <c r="H35" s="37">
        <v>450000</v>
      </c>
      <c r="I35" s="41"/>
    </row>
    <row r="36" spans="1:9" ht="25.5" customHeight="1" thickBot="1">
      <c r="A36" s="50" t="s">
        <v>26</v>
      </c>
      <c r="B36" s="23" t="s">
        <v>14</v>
      </c>
      <c r="C36" s="80">
        <f aca="true" t="shared" si="7" ref="C36:I36">SUM(C37:C58)</f>
        <v>30610000</v>
      </c>
      <c r="D36" s="80">
        <f t="shared" si="7"/>
        <v>0</v>
      </c>
      <c r="E36" s="80">
        <f t="shared" si="7"/>
        <v>15000000</v>
      </c>
      <c r="F36" s="80">
        <f t="shared" si="7"/>
        <v>0</v>
      </c>
      <c r="G36" s="80">
        <f t="shared" si="7"/>
        <v>0</v>
      </c>
      <c r="H36" s="80">
        <f t="shared" si="7"/>
        <v>15610000</v>
      </c>
      <c r="I36" s="80">
        <f t="shared" si="7"/>
        <v>0</v>
      </c>
    </row>
    <row r="37" spans="1:9" ht="31.5" customHeight="1" thickBot="1">
      <c r="A37" s="35">
        <v>1</v>
      </c>
      <c r="B37" s="36" t="s">
        <v>66</v>
      </c>
      <c r="C37" s="28">
        <f aca="true" t="shared" si="8" ref="C37:C58">D37+E37+F37+G37+H37+I37</f>
        <v>1500000</v>
      </c>
      <c r="D37" s="26"/>
      <c r="E37" s="26">
        <v>1000000</v>
      </c>
      <c r="F37" s="26"/>
      <c r="G37" s="77"/>
      <c r="H37" s="26">
        <v>500000</v>
      </c>
      <c r="I37" s="77"/>
    </row>
    <row r="38" spans="1:9" ht="25.5" customHeight="1" thickBot="1">
      <c r="A38" s="35">
        <v>2</v>
      </c>
      <c r="B38" s="36" t="s">
        <v>106</v>
      </c>
      <c r="C38" s="28">
        <f t="shared" si="8"/>
        <v>1000000</v>
      </c>
      <c r="D38" s="26"/>
      <c r="E38" s="26">
        <v>1000000</v>
      </c>
      <c r="F38" s="26"/>
      <c r="G38" s="77"/>
      <c r="H38" s="26"/>
      <c r="I38" s="77"/>
    </row>
    <row r="39" spans="1:9" ht="30" customHeight="1" thickBot="1">
      <c r="A39" s="35">
        <v>3</v>
      </c>
      <c r="B39" s="36" t="s">
        <v>107</v>
      </c>
      <c r="C39" s="28">
        <f t="shared" si="8"/>
        <v>1000000</v>
      </c>
      <c r="D39" s="26"/>
      <c r="E39" s="26">
        <v>1000000</v>
      </c>
      <c r="F39" s="26"/>
      <c r="G39" s="77"/>
      <c r="H39" s="26"/>
      <c r="I39" s="77"/>
    </row>
    <row r="40" spans="1:9" ht="30.75" customHeight="1" thickBot="1">
      <c r="A40" s="35">
        <v>4</v>
      </c>
      <c r="B40" s="36" t="s">
        <v>105</v>
      </c>
      <c r="C40" s="28">
        <f t="shared" si="8"/>
        <v>1000000</v>
      </c>
      <c r="D40" s="26"/>
      <c r="E40" s="26">
        <v>1000000</v>
      </c>
      <c r="F40" s="26"/>
      <c r="G40" s="77"/>
      <c r="H40" s="26"/>
      <c r="I40" s="77"/>
    </row>
    <row r="41" spans="1:9" ht="25.5" customHeight="1" thickBot="1">
      <c r="A41" s="35">
        <v>5</v>
      </c>
      <c r="B41" s="36" t="s">
        <v>108</v>
      </c>
      <c r="C41" s="28">
        <f t="shared" si="8"/>
        <v>1000000</v>
      </c>
      <c r="D41" s="26"/>
      <c r="E41" s="26">
        <v>1000000</v>
      </c>
      <c r="F41" s="26"/>
      <c r="G41" s="77"/>
      <c r="H41" s="26"/>
      <c r="I41" s="77"/>
    </row>
    <row r="42" spans="1:9" ht="25.5" customHeight="1" thickBot="1">
      <c r="A42" s="35">
        <v>6</v>
      </c>
      <c r="B42" s="36" t="s">
        <v>67</v>
      </c>
      <c r="C42" s="28">
        <f t="shared" si="8"/>
        <v>1000000</v>
      </c>
      <c r="D42" s="26"/>
      <c r="E42" s="26">
        <v>1000000</v>
      </c>
      <c r="F42" s="26"/>
      <c r="G42" s="77"/>
      <c r="H42" s="26"/>
      <c r="I42" s="77"/>
    </row>
    <row r="43" spans="1:9" ht="25.5" customHeight="1" thickBot="1">
      <c r="A43" s="35">
        <v>7</v>
      </c>
      <c r="B43" s="36" t="s">
        <v>68</v>
      </c>
      <c r="C43" s="28">
        <f t="shared" si="8"/>
        <v>1000000</v>
      </c>
      <c r="D43" s="26"/>
      <c r="E43" s="26">
        <v>1000000</v>
      </c>
      <c r="F43" s="26"/>
      <c r="G43" s="77"/>
      <c r="H43" s="26"/>
      <c r="I43" s="77"/>
    </row>
    <row r="44" spans="1:9" ht="37.5" customHeight="1" thickBot="1">
      <c r="A44" s="35">
        <v>8</v>
      </c>
      <c r="B44" s="36" t="s">
        <v>69</v>
      </c>
      <c r="C44" s="28">
        <f t="shared" si="8"/>
        <v>1000000</v>
      </c>
      <c r="D44" s="26"/>
      <c r="E44" s="26">
        <v>1000000</v>
      </c>
      <c r="F44" s="26"/>
      <c r="G44" s="77"/>
      <c r="H44" s="26"/>
      <c r="I44" s="77"/>
    </row>
    <row r="45" spans="1:9" ht="37.5" customHeight="1" thickBot="1">
      <c r="A45" s="35">
        <v>9</v>
      </c>
      <c r="B45" s="36" t="s">
        <v>70</v>
      </c>
      <c r="C45" s="28">
        <f t="shared" si="8"/>
        <v>1000000</v>
      </c>
      <c r="D45" s="26"/>
      <c r="E45" s="26">
        <v>1000000</v>
      </c>
      <c r="F45" s="26"/>
      <c r="G45" s="77"/>
      <c r="H45" s="26"/>
      <c r="I45" s="77"/>
    </row>
    <row r="46" spans="1:9" ht="37.5" customHeight="1" thickBot="1">
      <c r="A46" s="35">
        <v>10</v>
      </c>
      <c r="B46" s="36" t="s">
        <v>71</v>
      </c>
      <c r="C46" s="28">
        <f t="shared" si="8"/>
        <v>1000000</v>
      </c>
      <c r="D46" s="26"/>
      <c r="E46" s="26">
        <v>1000000</v>
      </c>
      <c r="F46" s="26"/>
      <c r="G46" s="77"/>
      <c r="H46" s="26"/>
      <c r="I46" s="77"/>
    </row>
    <row r="47" spans="1:9" ht="30" customHeight="1" thickBot="1">
      <c r="A47" s="35">
        <v>11</v>
      </c>
      <c r="B47" s="36" t="s">
        <v>73</v>
      </c>
      <c r="C47" s="28">
        <f t="shared" si="8"/>
        <v>2000000</v>
      </c>
      <c r="D47" s="26"/>
      <c r="E47" s="26">
        <v>1000000</v>
      </c>
      <c r="F47" s="26"/>
      <c r="G47" s="77"/>
      <c r="H47" s="26">
        <v>1000000</v>
      </c>
      <c r="I47" s="77"/>
    </row>
    <row r="48" spans="1:9" ht="24.75" customHeight="1" thickBot="1">
      <c r="A48" s="35">
        <v>12</v>
      </c>
      <c r="B48" s="36" t="s">
        <v>72</v>
      </c>
      <c r="C48" s="28">
        <f t="shared" si="8"/>
        <v>1000000</v>
      </c>
      <c r="D48" s="26"/>
      <c r="E48" s="26">
        <v>1000000</v>
      </c>
      <c r="F48" s="26"/>
      <c r="G48" s="77"/>
      <c r="H48" s="26"/>
      <c r="I48" s="77"/>
    </row>
    <row r="49" spans="1:9" ht="25.5" customHeight="1" thickBot="1">
      <c r="A49" s="35">
        <v>13</v>
      </c>
      <c r="B49" s="36" t="s">
        <v>114</v>
      </c>
      <c r="C49" s="28">
        <f t="shared" si="8"/>
        <v>1000000</v>
      </c>
      <c r="D49" s="26"/>
      <c r="E49" s="26">
        <v>1000000</v>
      </c>
      <c r="F49" s="26"/>
      <c r="G49" s="77"/>
      <c r="H49" s="26"/>
      <c r="I49" s="77"/>
    </row>
    <row r="50" spans="1:9" ht="25.5" customHeight="1" thickBot="1">
      <c r="A50" s="35">
        <v>14</v>
      </c>
      <c r="B50" s="36" t="s">
        <v>74</v>
      </c>
      <c r="C50" s="28">
        <f t="shared" si="8"/>
        <v>1500000</v>
      </c>
      <c r="D50" s="26"/>
      <c r="E50" s="26">
        <v>1000000</v>
      </c>
      <c r="F50" s="26"/>
      <c r="G50" s="77"/>
      <c r="H50" s="26">
        <v>500000</v>
      </c>
      <c r="I50" s="77"/>
    </row>
    <row r="51" spans="1:9" ht="25.5" customHeight="1" thickBot="1">
      <c r="A51" s="35">
        <v>15</v>
      </c>
      <c r="B51" s="36" t="s">
        <v>109</v>
      </c>
      <c r="C51" s="28">
        <f t="shared" si="8"/>
        <v>1000000</v>
      </c>
      <c r="D51" s="26"/>
      <c r="E51" s="26">
        <v>1000000</v>
      </c>
      <c r="F51" s="26"/>
      <c r="G51" s="77"/>
      <c r="H51" s="26"/>
      <c r="I51" s="77"/>
    </row>
    <row r="52" spans="1:9" ht="30.75" customHeight="1" thickBot="1">
      <c r="A52" s="35">
        <v>16</v>
      </c>
      <c r="B52" s="36" t="s">
        <v>76</v>
      </c>
      <c r="C52" s="28">
        <f t="shared" si="8"/>
        <v>3410000</v>
      </c>
      <c r="D52" s="26"/>
      <c r="E52" s="26"/>
      <c r="F52" s="26"/>
      <c r="G52" s="77"/>
      <c r="H52" s="26">
        <v>3410000</v>
      </c>
      <c r="I52" s="77"/>
    </row>
    <row r="53" spans="1:9" ht="28.5" customHeight="1" thickBot="1">
      <c r="A53" s="35">
        <v>17</v>
      </c>
      <c r="B53" s="36" t="s">
        <v>77</v>
      </c>
      <c r="C53" s="28">
        <f t="shared" si="8"/>
        <v>2400000</v>
      </c>
      <c r="D53" s="26"/>
      <c r="E53" s="26"/>
      <c r="F53" s="26"/>
      <c r="G53" s="77"/>
      <c r="H53" s="26">
        <v>2400000</v>
      </c>
      <c r="I53" s="77"/>
    </row>
    <row r="54" spans="1:9" ht="23.25" customHeight="1" thickBot="1">
      <c r="A54" s="35">
        <v>18</v>
      </c>
      <c r="B54" s="36" t="s">
        <v>78</v>
      </c>
      <c r="C54" s="28">
        <f t="shared" si="8"/>
        <v>100000</v>
      </c>
      <c r="D54" s="26"/>
      <c r="E54" s="26"/>
      <c r="F54" s="26"/>
      <c r="G54" s="77"/>
      <c r="H54" s="26">
        <v>100000</v>
      </c>
      <c r="I54" s="77"/>
    </row>
    <row r="55" spans="1:9" ht="28.5" customHeight="1" thickBot="1">
      <c r="A55" s="35">
        <v>19</v>
      </c>
      <c r="B55" s="36" t="s">
        <v>79</v>
      </c>
      <c r="C55" s="28">
        <f t="shared" si="8"/>
        <v>1500000</v>
      </c>
      <c r="D55" s="26"/>
      <c r="E55" s="26"/>
      <c r="F55" s="26"/>
      <c r="G55" s="77"/>
      <c r="H55" s="26">
        <v>1500000</v>
      </c>
      <c r="I55" s="77"/>
    </row>
    <row r="56" spans="1:9" ht="28.5" customHeight="1" thickBot="1">
      <c r="A56" s="35">
        <v>20</v>
      </c>
      <c r="B56" s="36" t="s">
        <v>82</v>
      </c>
      <c r="C56" s="28">
        <f t="shared" si="8"/>
        <v>2400000</v>
      </c>
      <c r="D56" s="26"/>
      <c r="E56" s="26"/>
      <c r="F56" s="26"/>
      <c r="G56" s="77"/>
      <c r="H56" s="26">
        <v>2400000</v>
      </c>
      <c r="I56" s="77"/>
    </row>
    <row r="57" spans="1:9" ht="28.5" customHeight="1" thickBot="1">
      <c r="A57" s="35">
        <v>21</v>
      </c>
      <c r="B57" s="36" t="s">
        <v>83</v>
      </c>
      <c r="C57" s="28">
        <f t="shared" si="8"/>
        <v>2500000</v>
      </c>
      <c r="D57" s="26"/>
      <c r="E57" s="26"/>
      <c r="F57" s="26"/>
      <c r="G57" s="77"/>
      <c r="H57" s="26">
        <v>2500000</v>
      </c>
      <c r="I57" s="77"/>
    </row>
    <row r="58" spans="1:9" ht="28.5" customHeight="1" thickBot="1">
      <c r="A58" s="35">
        <v>22</v>
      </c>
      <c r="B58" s="36" t="s">
        <v>84</v>
      </c>
      <c r="C58" s="28">
        <f t="shared" si="8"/>
        <v>1300000</v>
      </c>
      <c r="D58" s="26"/>
      <c r="E58" s="26"/>
      <c r="F58" s="26"/>
      <c r="G58" s="77"/>
      <c r="H58" s="26">
        <v>1300000</v>
      </c>
      <c r="I58" s="77"/>
    </row>
    <row r="59" spans="1:9" ht="15.75" thickBot="1">
      <c r="A59" s="78" t="s">
        <v>15</v>
      </c>
      <c r="B59" s="81" t="s">
        <v>16</v>
      </c>
      <c r="C59" s="82">
        <f aca="true" t="shared" si="9" ref="C59:I59">C60+C63+C71+C74+C77+C79+C66</f>
        <v>36160000</v>
      </c>
      <c r="D59" s="82">
        <f t="shared" si="9"/>
        <v>0</v>
      </c>
      <c r="E59" s="82">
        <f t="shared" si="9"/>
        <v>0</v>
      </c>
      <c r="F59" s="82">
        <f t="shared" si="9"/>
        <v>0</v>
      </c>
      <c r="G59" s="82">
        <f t="shared" si="9"/>
        <v>0</v>
      </c>
      <c r="H59" s="82">
        <f t="shared" si="9"/>
        <v>13660000</v>
      </c>
      <c r="I59" s="82">
        <f t="shared" si="9"/>
        <v>22500000</v>
      </c>
    </row>
    <row r="60" spans="1:9" ht="29.25" customHeight="1" thickBot="1">
      <c r="A60" s="171" t="s">
        <v>40</v>
      </c>
      <c r="B60" s="172" t="s">
        <v>41</v>
      </c>
      <c r="C60" s="173">
        <f aca="true" t="shared" si="10" ref="C60:I60">C61+C62</f>
        <v>200000</v>
      </c>
      <c r="D60" s="173">
        <f t="shared" si="10"/>
        <v>0</v>
      </c>
      <c r="E60" s="173">
        <f t="shared" si="10"/>
        <v>0</v>
      </c>
      <c r="F60" s="173">
        <f t="shared" si="10"/>
        <v>0</v>
      </c>
      <c r="G60" s="173">
        <f t="shared" si="10"/>
        <v>0</v>
      </c>
      <c r="H60" s="173">
        <f t="shared" si="10"/>
        <v>200000</v>
      </c>
      <c r="I60" s="173">
        <f t="shared" si="10"/>
        <v>0</v>
      </c>
    </row>
    <row r="61" spans="1:9" ht="40.5" customHeight="1" thickBot="1">
      <c r="A61" s="83">
        <v>1</v>
      </c>
      <c r="B61" s="31" t="s">
        <v>46</v>
      </c>
      <c r="C61" s="30">
        <f>SUM(D61:I61)</f>
        <v>100000</v>
      </c>
      <c r="D61" s="30"/>
      <c r="E61" s="30"/>
      <c r="F61" s="30"/>
      <c r="G61" s="84"/>
      <c r="H61" s="30">
        <v>100000</v>
      </c>
      <c r="I61" s="84"/>
    </row>
    <row r="62" spans="1:9" ht="24.75" customHeight="1" thickBot="1">
      <c r="A62" s="83">
        <v>2</v>
      </c>
      <c r="B62" s="31" t="s">
        <v>47</v>
      </c>
      <c r="C62" s="30">
        <f>SUM(D62:I62)</f>
        <v>100000</v>
      </c>
      <c r="D62" s="30"/>
      <c r="E62" s="30"/>
      <c r="F62" s="30"/>
      <c r="G62" s="84"/>
      <c r="H62" s="30">
        <v>100000</v>
      </c>
      <c r="I62" s="84"/>
    </row>
    <row r="63" spans="1:9" ht="30" customHeight="1" thickBot="1">
      <c r="A63" s="171" t="s">
        <v>85</v>
      </c>
      <c r="B63" s="172" t="s">
        <v>86</v>
      </c>
      <c r="C63" s="174">
        <f aca="true" t="shared" si="11" ref="C63:I63">C64+C65</f>
        <v>920000</v>
      </c>
      <c r="D63" s="174">
        <f t="shared" si="11"/>
        <v>0</v>
      </c>
      <c r="E63" s="174">
        <f t="shared" si="11"/>
        <v>0</v>
      </c>
      <c r="F63" s="174">
        <f t="shared" si="11"/>
        <v>0</v>
      </c>
      <c r="G63" s="174">
        <f t="shared" si="11"/>
        <v>0</v>
      </c>
      <c r="H63" s="174">
        <f t="shared" si="11"/>
        <v>920000</v>
      </c>
      <c r="I63" s="174">
        <f t="shared" si="11"/>
        <v>0</v>
      </c>
    </row>
    <row r="64" spans="1:9" ht="72.75" customHeight="1" thickBot="1">
      <c r="A64" s="83">
        <v>1</v>
      </c>
      <c r="B64" s="31" t="s">
        <v>87</v>
      </c>
      <c r="C64" s="30">
        <v>425000</v>
      </c>
      <c r="D64" s="30"/>
      <c r="E64" s="30"/>
      <c r="F64" s="30"/>
      <c r="G64" s="84"/>
      <c r="H64" s="30">
        <v>425000</v>
      </c>
      <c r="I64" s="84"/>
    </row>
    <row r="65" spans="1:9" ht="62.25" customHeight="1" thickBot="1">
      <c r="A65" s="83">
        <v>2</v>
      </c>
      <c r="B65" s="31" t="s">
        <v>88</v>
      </c>
      <c r="C65" s="30">
        <v>495000</v>
      </c>
      <c r="D65" s="30"/>
      <c r="E65" s="30"/>
      <c r="F65" s="30"/>
      <c r="G65" s="84"/>
      <c r="H65" s="30">
        <v>495000</v>
      </c>
      <c r="I65" s="84"/>
    </row>
    <row r="66" spans="1:9" ht="24.75" customHeight="1" thickBot="1">
      <c r="A66" s="171" t="s">
        <v>48</v>
      </c>
      <c r="B66" s="172" t="s">
        <v>45</v>
      </c>
      <c r="C66" s="174">
        <f aca="true" t="shared" si="12" ref="C66:I66">C67+C68+C69+C70</f>
        <v>32305000</v>
      </c>
      <c r="D66" s="174">
        <f t="shared" si="12"/>
        <v>0</v>
      </c>
      <c r="E66" s="174">
        <f t="shared" si="12"/>
        <v>0</v>
      </c>
      <c r="F66" s="174">
        <f t="shared" si="12"/>
        <v>0</v>
      </c>
      <c r="G66" s="174">
        <f t="shared" si="12"/>
        <v>0</v>
      </c>
      <c r="H66" s="174">
        <f t="shared" si="12"/>
        <v>9805000</v>
      </c>
      <c r="I66" s="174">
        <f t="shared" si="12"/>
        <v>22500000</v>
      </c>
    </row>
    <row r="67" spans="1:9" ht="27.75" customHeight="1" thickBot="1">
      <c r="A67" s="85">
        <v>1</v>
      </c>
      <c r="B67" s="32" t="s">
        <v>80</v>
      </c>
      <c r="C67" s="33">
        <f>SUM(D67:I67)</f>
        <v>32000000</v>
      </c>
      <c r="D67" s="33"/>
      <c r="E67" s="33"/>
      <c r="F67" s="33"/>
      <c r="G67" s="86"/>
      <c r="H67" s="86">
        <v>9500000</v>
      </c>
      <c r="I67" s="33">
        <v>22500000</v>
      </c>
    </row>
    <row r="68" spans="1:9" ht="27.75" customHeight="1" thickBot="1">
      <c r="A68" s="87">
        <v>2</v>
      </c>
      <c r="B68" s="74" t="s">
        <v>81</v>
      </c>
      <c r="C68" s="75">
        <f>SUM(D68:I68)</f>
        <v>0</v>
      </c>
      <c r="D68" s="75"/>
      <c r="E68" s="75"/>
      <c r="F68" s="75"/>
      <c r="G68" s="88"/>
      <c r="H68" s="88"/>
      <c r="I68" s="75"/>
    </row>
    <row r="69" spans="1:9" ht="55.5" customHeight="1" thickBot="1">
      <c r="A69" s="83">
        <v>3</v>
      </c>
      <c r="B69" s="32" t="s">
        <v>89</v>
      </c>
      <c r="C69" s="28">
        <v>130000</v>
      </c>
      <c r="D69" s="26"/>
      <c r="E69" s="26"/>
      <c r="F69" s="26"/>
      <c r="G69" s="77"/>
      <c r="H69" s="77">
        <v>130000</v>
      </c>
      <c r="I69" s="26"/>
    </row>
    <row r="70" spans="1:9" ht="54.75" customHeight="1" thickBot="1">
      <c r="A70" s="83">
        <v>4</v>
      </c>
      <c r="B70" s="32" t="s">
        <v>91</v>
      </c>
      <c r="C70" s="56">
        <v>175000</v>
      </c>
      <c r="D70" s="67"/>
      <c r="E70" s="33"/>
      <c r="F70" s="33"/>
      <c r="G70" s="86"/>
      <c r="H70" s="86">
        <v>175000</v>
      </c>
      <c r="I70" s="33"/>
    </row>
    <row r="71" spans="1:9" ht="29.25" customHeight="1" thickBot="1">
      <c r="A71" s="171" t="s">
        <v>90</v>
      </c>
      <c r="B71" s="172" t="s">
        <v>12</v>
      </c>
      <c r="C71" s="174">
        <f aca="true" t="shared" si="13" ref="C71:I71">C72+C73</f>
        <v>675000</v>
      </c>
      <c r="D71" s="174">
        <f t="shared" si="13"/>
        <v>0</v>
      </c>
      <c r="E71" s="174">
        <f t="shared" si="13"/>
        <v>0</v>
      </c>
      <c r="F71" s="174">
        <f t="shared" si="13"/>
        <v>0</v>
      </c>
      <c r="G71" s="174">
        <f t="shared" si="13"/>
        <v>0</v>
      </c>
      <c r="H71" s="174">
        <f t="shared" si="13"/>
        <v>675000</v>
      </c>
      <c r="I71" s="174">
        <f t="shared" si="13"/>
        <v>0</v>
      </c>
    </row>
    <row r="72" spans="1:9" ht="51.75" customHeight="1" thickBot="1">
      <c r="A72" s="57">
        <v>1</v>
      </c>
      <c r="B72" s="31" t="s">
        <v>92</v>
      </c>
      <c r="C72" s="58">
        <v>500000</v>
      </c>
      <c r="D72" s="58"/>
      <c r="E72" s="58"/>
      <c r="F72" s="58"/>
      <c r="G72" s="58"/>
      <c r="H72" s="58">
        <v>500000</v>
      </c>
      <c r="I72" s="58"/>
    </row>
    <row r="73" spans="1:9" ht="39" customHeight="1" thickBot="1">
      <c r="A73" s="57">
        <v>2</v>
      </c>
      <c r="B73" s="31" t="s">
        <v>93</v>
      </c>
      <c r="C73" s="58">
        <v>175000</v>
      </c>
      <c r="D73" s="58"/>
      <c r="E73" s="58"/>
      <c r="F73" s="58"/>
      <c r="G73" s="58"/>
      <c r="H73" s="58">
        <v>175000</v>
      </c>
      <c r="I73" s="58"/>
    </row>
    <row r="74" spans="1:9" ht="27.75" customHeight="1" thickBot="1">
      <c r="A74" s="171" t="s">
        <v>96</v>
      </c>
      <c r="B74" s="172" t="s">
        <v>97</v>
      </c>
      <c r="C74" s="174">
        <f aca="true" t="shared" si="14" ref="C74:I74">C75+C76</f>
        <v>460000</v>
      </c>
      <c r="D74" s="174">
        <f t="shared" si="14"/>
        <v>0</v>
      </c>
      <c r="E74" s="174">
        <f t="shared" si="14"/>
        <v>0</v>
      </c>
      <c r="F74" s="174">
        <f t="shared" si="14"/>
        <v>0</v>
      </c>
      <c r="G74" s="174">
        <f t="shared" si="14"/>
        <v>0</v>
      </c>
      <c r="H74" s="174">
        <f t="shared" si="14"/>
        <v>460000</v>
      </c>
      <c r="I74" s="174">
        <f t="shared" si="14"/>
        <v>0</v>
      </c>
    </row>
    <row r="75" spans="1:9" ht="48" customHeight="1" thickBot="1">
      <c r="A75" s="57">
        <v>1</v>
      </c>
      <c r="B75" s="31" t="s">
        <v>98</v>
      </c>
      <c r="C75" s="58">
        <v>360000</v>
      </c>
      <c r="D75" s="58"/>
      <c r="E75" s="58"/>
      <c r="F75" s="58"/>
      <c r="G75" s="58"/>
      <c r="H75" s="58">
        <v>360000</v>
      </c>
      <c r="I75" s="58"/>
    </row>
    <row r="76" spans="1:9" ht="29.25" customHeight="1" thickBot="1">
      <c r="A76" s="57">
        <v>2</v>
      </c>
      <c r="B76" s="31" t="s">
        <v>99</v>
      </c>
      <c r="C76" s="58">
        <v>100000</v>
      </c>
      <c r="D76" s="58"/>
      <c r="E76" s="58"/>
      <c r="F76" s="58"/>
      <c r="G76" s="58"/>
      <c r="H76" s="58">
        <v>100000</v>
      </c>
      <c r="I76" s="58"/>
    </row>
    <row r="77" spans="1:9" ht="27.75" customHeight="1" thickBot="1">
      <c r="A77" s="171" t="s">
        <v>17</v>
      </c>
      <c r="B77" s="176" t="s">
        <v>23</v>
      </c>
      <c r="C77" s="177">
        <f aca="true" t="shared" si="15" ref="C77:I77">C78</f>
        <v>400000</v>
      </c>
      <c r="D77" s="177">
        <f t="shared" si="15"/>
        <v>0</v>
      </c>
      <c r="E77" s="177">
        <f t="shared" si="15"/>
        <v>0</v>
      </c>
      <c r="F77" s="177">
        <f t="shared" si="15"/>
        <v>0</v>
      </c>
      <c r="G77" s="177">
        <f t="shared" si="15"/>
        <v>0</v>
      </c>
      <c r="H77" s="177">
        <f t="shared" si="15"/>
        <v>400000</v>
      </c>
      <c r="I77" s="177">
        <f t="shared" si="15"/>
        <v>0</v>
      </c>
    </row>
    <row r="78" spans="1:9" ht="49.5" customHeight="1" thickBot="1">
      <c r="A78" s="57">
        <v>1</v>
      </c>
      <c r="B78" s="60" t="s">
        <v>95</v>
      </c>
      <c r="C78" s="59">
        <v>400000</v>
      </c>
      <c r="D78" s="59"/>
      <c r="E78" s="59"/>
      <c r="F78" s="59"/>
      <c r="G78" s="59"/>
      <c r="H78" s="59">
        <v>400000</v>
      </c>
      <c r="I78" s="59"/>
    </row>
    <row r="79" spans="1:9" ht="27.75" customHeight="1" thickBot="1">
      <c r="A79" s="50" t="s">
        <v>26</v>
      </c>
      <c r="B79" s="23" t="s">
        <v>14</v>
      </c>
      <c r="C79" s="80">
        <f aca="true" t="shared" si="16" ref="C79:I79">SUM(C80)</f>
        <v>1200000</v>
      </c>
      <c r="D79" s="80">
        <f t="shared" si="16"/>
        <v>0</v>
      </c>
      <c r="E79" s="80">
        <f t="shared" si="16"/>
        <v>0</v>
      </c>
      <c r="F79" s="80">
        <f t="shared" si="16"/>
        <v>0</v>
      </c>
      <c r="G79" s="80">
        <f t="shared" si="16"/>
        <v>0</v>
      </c>
      <c r="H79" s="80">
        <f t="shared" si="16"/>
        <v>1200000</v>
      </c>
      <c r="I79" s="80">
        <f t="shared" si="16"/>
        <v>0</v>
      </c>
    </row>
    <row r="80" spans="1:9" ht="107.25" customHeight="1" thickBot="1">
      <c r="A80" s="57">
        <v>1</v>
      </c>
      <c r="B80" s="60" t="s">
        <v>121</v>
      </c>
      <c r="C80" s="59">
        <v>1200000</v>
      </c>
      <c r="D80" s="59"/>
      <c r="E80" s="59"/>
      <c r="F80" s="59"/>
      <c r="G80" s="59"/>
      <c r="H80" s="59">
        <v>1200000</v>
      </c>
      <c r="I80" s="59"/>
    </row>
    <row r="81" spans="1:9" ht="15.75" thickBot="1">
      <c r="A81" s="89"/>
      <c r="B81" s="90" t="s">
        <v>20</v>
      </c>
      <c r="C81" s="91">
        <f aca="true" t="shared" si="17" ref="C81:H81">C82+C86+C88+C84</f>
        <v>1640000</v>
      </c>
      <c r="D81" s="91">
        <f t="shared" si="17"/>
        <v>40000</v>
      </c>
      <c r="E81" s="91">
        <f t="shared" si="17"/>
        <v>0</v>
      </c>
      <c r="F81" s="91">
        <f t="shared" si="17"/>
        <v>0</v>
      </c>
      <c r="G81" s="91">
        <f t="shared" si="17"/>
        <v>0</v>
      </c>
      <c r="H81" s="91">
        <f t="shared" si="17"/>
        <v>1600000</v>
      </c>
      <c r="I81" s="91">
        <f>I82+I86+I88</f>
        <v>0</v>
      </c>
    </row>
    <row r="82" spans="1:9" ht="25.5" customHeight="1" thickBot="1">
      <c r="A82" s="171" t="s">
        <v>27</v>
      </c>
      <c r="B82" s="178" t="s">
        <v>18</v>
      </c>
      <c r="C82" s="179">
        <f aca="true" t="shared" si="18" ref="C82:I82">C83</f>
        <v>1000000</v>
      </c>
      <c r="D82" s="179">
        <f t="shared" si="18"/>
        <v>0</v>
      </c>
      <c r="E82" s="179">
        <f t="shared" si="18"/>
        <v>0</v>
      </c>
      <c r="F82" s="179">
        <f t="shared" si="18"/>
        <v>0</v>
      </c>
      <c r="G82" s="179">
        <f t="shared" si="18"/>
        <v>0</v>
      </c>
      <c r="H82" s="179">
        <f t="shared" si="18"/>
        <v>1000000</v>
      </c>
      <c r="I82" s="179">
        <f t="shared" si="18"/>
        <v>0</v>
      </c>
    </row>
    <row r="83" spans="1:9" ht="15.75" thickBot="1">
      <c r="A83" s="24" t="s">
        <v>13</v>
      </c>
      <c r="B83" s="17" t="s">
        <v>19</v>
      </c>
      <c r="C83" s="62">
        <v>1000000</v>
      </c>
      <c r="D83" s="62"/>
      <c r="E83" s="62"/>
      <c r="F83" s="62"/>
      <c r="G83" s="1"/>
      <c r="H83" s="1">
        <v>1000000</v>
      </c>
      <c r="I83" s="1"/>
    </row>
    <row r="84" spans="1:9" ht="26.25" thickBot="1">
      <c r="A84" s="180" t="s">
        <v>111</v>
      </c>
      <c r="B84" s="181" t="s">
        <v>112</v>
      </c>
      <c r="C84" s="175">
        <f aca="true" t="shared" si="19" ref="C84:I86">C85</f>
        <v>400000</v>
      </c>
      <c r="D84" s="175">
        <f t="shared" si="19"/>
        <v>0</v>
      </c>
      <c r="E84" s="175">
        <f t="shared" si="19"/>
        <v>0</v>
      </c>
      <c r="F84" s="175">
        <f t="shared" si="19"/>
        <v>0</v>
      </c>
      <c r="G84" s="175">
        <f t="shared" si="19"/>
        <v>0</v>
      </c>
      <c r="H84" s="175">
        <f t="shared" si="19"/>
        <v>400000</v>
      </c>
      <c r="I84" s="175">
        <f t="shared" si="19"/>
        <v>0</v>
      </c>
    </row>
    <row r="85" spans="1:9" ht="24.75" thickBot="1">
      <c r="A85" s="6">
        <v>1</v>
      </c>
      <c r="B85" s="17" t="s">
        <v>113</v>
      </c>
      <c r="C85" s="62">
        <v>400000</v>
      </c>
      <c r="D85" s="62"/>
      <c r="E85" s="62"/>
      <c r="F85" s="62"/>
      <c r="G85" s="1"/>
      <c r="H85" s="1">
        <v>400000</v>
      </c>
      <c r="I85" s="1"/>
    </row>
    <row r="86" spans="1:9" ht="29.25" customHeight="1" thickBot="1">
      <c r="A86" s="180" t="s">
        <v>37</v>
      </c>
      <c r="B86" s="181" t="s">
        <v>38</v>
      </c>
      <c r="C86" s="175">
        <f t="shared" si="19"/>
        <v>40000</v>
      </c>
      <c r="D86" s="175">
        <f t="shared" si="19"/>
        <v>40000</v>
      </c>
      <c r="E86" s="175">
        <f t="shared" si="19"/>
        <v>0</v>
      </c>
      <c r="F86" s="175">
        <f t="shared" si="19"/>
        <v>0</v>
      </c>
      <c r="G86" s="175">
        <f t="shared" si="19"/>
        <v>0</v>
      </c>
      <c r="H86" s="175">
        <f t="shared" si="19"/>
        <v>0</v>
      </c>
      <c r="I86" s="175">
        <f t="shared" si="19"/>
        <v>0</v>
      </c>
    </row>
    <row r="87" spans="1:9" ht="24" customHeight="1" thickBot="1">
      <c r="A87" s="6">
        <v>1</v>
      </c>
      <c r="B87" s="17" t="s">
        <v>39</v>
      </c>
      <c r="C87" s="62">
        <v>40000</v>
      </c>
      <c r="D87" s="62">
        <v>40000</v>
      </c>
      <c r="E87" s="62"/>
      <c r="F87" s="62"/>
      <c r="G87" s="1"/>
      <c r="H87" s="1"/>
      <c r="I87" s="1"/>
    </row>
    <row r="88" spans="1:9" ht="24" customHeight="1" thickBot="1">
      <c r="A88" s="182" t="s">
        <v>25</v>
      </c>
      <c r="B88" s="183" t="s">
        <v>12</v>
      </c>
      <c r="C88" s="184">
        <f aca="true" t="shared" si="20" ref="C88:I88">C89</f>
        <v>200000</v>
      </c>
      <c r="D88" s="184">
        <f t="shared" si="20"/>
        <v>0</v>
      </c>
      <c r="E88" s="184">
        <f t="shared" si="20"/>
        <v>0</v>
      </c>
      <c r="F88" s="184">
        <f t="shared" si="20"/>
        <v>0</v>
      </c>
      <c r="G88" s="184">
        <f t="shared" si="20"/>
        <v>0</v>
      </c>
      <c r="H88" s="184">
        <f t="shared" si="20"/>
        <v>200000</v>
      </c>
      <c r="I88" s="184">
        <f t="shared" si="20"/>
        <v>0</v>
      </c>
    </row>
    <row r="89" spans="1:9" ht="24" customHeight="1" thickBot="1">
      <c r="A89" s="68">
        <v>1</v>
      </c>
      <c r="B89" s="69" t="s">
        <v>94</v>
      </c>
      <c r="C89" s="70">
        <v>200000</v>
      </c>
      <c r="D89" s="70">
        <v>0</v>
      </c>
      <c r="E89" s="70"/>
      <c r="F89" s="70"/>
      <c r="G89" s="70"/>
      <c r="H89" s="70">
        <v>200000</v>
      </c>
      <c r="I89" s="70"/>
    </row>
    <row r="90" spans="7:9" ht="15">
      <c r="G90" s="220" t="s">
        <v>115</v>
      </c>
      <c r="H90" s="220"/>
      <c r="I90" s="220"/>
    </row>
    <row r="91" spans="1:9" ht="15">
      <c r="A91" s="92" t="s">
        <v>29</v>
      </c>
      <c r="B91" s="40"/>
      <c r="C91" s="40"/>
      <c r="D91" s="40"/>
      <c r="E91" s="40"/>
      <c r="F91" s="40"/>
      <c r="G91" s="202" t="s">
        <v>116</v>
      </c>
      <c r="H91" s="202"/>
      <c r="I91" s="202"/>
    </row>
    <row r="92" spans="1:9" ht="15">
      <c r="A92" s="25"/>
      <c r="B92" s="25"/>
      <c r="C92" s="25" t="s">
        <v>33</v>
      </c>
      <c r="D92" s="25"/>
      <c r="E92" s="25"/>
      <c r="F92" s="25"/>
      <c r="G92" s="199" t="s">
        <v>117</v>
      </c>
      <c r="H92" s="199"/>
      <c r="I92" s="199"/>
    </row>
  </sheetData>
  <sheetProtection/>
  <mergeCells count="18">
    <mergeCell ref="G92:I92"/>
    <mergeCell ref="D11:I11"/>
    <mergeCell ref="G12:G15"/>
    <mergeCell ref="H12:H15"/>
    <mergeCell ref="I12:I15"/>
    <mergeCell ref="G90:I90"/>
    <mergeCell ref="B1:H1"/>
    <mergeCell ref="B2:H2"/>
    <mergeCell ref="B3:H3"/>
    <mergeCell ref="B4:H4"/>
    <mergeCell ref="B5:H5"/>
    <mergeCell ref="B6:H6"/>
    <mergeCell ref="H7:I7"/>
    <mergeCell ref="H8:I8"/>
    <mergeCell ref="G91:I91"/>
    <mergeCell ref="A9:I9"/>
    <mergeCell ref="A10:I10"/>
    <mergeCell ref="C11:C15"/>
  </mergeCells>
  <hyperlinks>
    <hyperlink ref="B5" r:id="rId1" display="http://www.cjbuzau.ro/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Gheorghiu Maria</cp:lastModifiedBy>
  <cp:lastPrinted>2016-07-14T08:53:12Z</cp:lastPrinted>
  <dcterms:created xsi:type="dcterms:W3CDTF">2011-09-16T07:32:45Z</dcterms:created>
  <dcterms:modified xsi:type="dcterms:W3CDTF">2016-09-14T04:58:35Z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